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ccer\Volunteer\2019-2020\"/>
    </mc:Choice>
  </mc:AlternateContent>
  <bookViews>
    <workbookView xWindow="0" yWindow="0" windowWidth="23040" windowHeight="8832"/>
  </bookViews>
  <sheets>
    <sheet name="by family" sheetId="1" r:id="rId1"/>
  </sheets>
  <externalReferences>
    <externalReference r:id="rId2"/>
  </externalReferences>
  <definedNames>
    <definedName name="_xlnm._FilterDatabase" localSheetId="0" hidden="1">'by family'!$A$1:$L$220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0" i="1" l="1"/>
  <c r="I220" i="1"/>
  <c r="F220" i="1"/>
  <c r="G220" i="1" s="1"/>
  <c r="J219" i="1"/>
  <c r="I219" i="1"/>
  <c r="G219" i="1"/>
  <c r="J218" i="1"/>
  <c r="I218" i="1"/>
  <c r="J217" i="1"/>
  <c r="I217" i="1"/>
  <c r="J216" i="1"/>
  <c r="I216" i="1"/>
  <c r="G216" i="1"/>
  <c r="F216" i="1"/>
  <c r="J215" i="1"/>
  <c r="I215" i="1"/>
  <c r="G215" i="1"/>
  <c r="J214" i="1"/>
  <c r="I214" i="1"/>
  <c r="G214" i="1"/>
  <c r="J213" i="1"/>
  <c r="I213" i="1"/>
  <c r="G213" i="1"/>
  <c r="J212" i="1"/>
  <c r="I212" i="1"/>
  <c r="G212" i="1"/>
  <c r="J211" i="1"/>
  <c r="I211" i="1"/>
  <c r="G211" i="1"/>
  <c r="F211" i="1"/>
  <c r="J210" i="1"/>
  <c r="I210" i="1"/>
  <c r="G210" i="1"/>
  <c r="J209" i="1"/>
  <c r="I209" i="1"/>
  <c r="G209" i="1"/>
  <c r="J208" i="1"/>
  <c r="I208" i="1"/>
  <c r="G208" i="1"/>
  <c r="J207" i="1"/>
  <c r="I207" i="1"/>
  <c r="J206" i="1"/>
  <c r="I206" i="1"/>
  <c r="G206" i="1"/>
  <c r="J205" i="1"/>
  <c r="I205" i="1"/>
  <c r="G205" i="1"/>
  <c r="J204" i="1"/>
  <c r="I204" i="1"/>
  <c r="F204" i="1"/>
  <c r="G204" i="1" s="1"/>
  <c r="J203" i="1"/>
  <c r="I203" i="1"/>
  <c r="G203" i="1"/>
  <c r="J202" i="1"/>
  <c r="I202" i="1"/>
  <c r="J201" i="1"/>
  <c r="I201" i="1"/>
  <c r="G201" i="1"/>
  <c r="J200" i="1"/>
  <c r="I200" i="1"/>
  <c r="G200" i="1"/>
  <c r="J199" i="1"/>
  <c r="I199" i="1"/>
  <c r="G199" i="1"/>
  <c r="F199" i="1"/>
  <c r="J198" i="1"/>
  <c r="I198" i="1"/>
  <c r="G198" i="1"/>
  <c r="J197" i="1"/>
  <c r="I197" i="1"/>
  <c r="G197" i="1"/>
  <c r="J196" i="1"/>
  <c r="I196" i="1"/>
  <c r="G196" i="1"/>
  <c r="J195" i="1"/>
  <c r="I195" i="1"/>
  <c r="G195" i="1"/>
  <c r="J194" i="1"/>
  <c r="I194" i="1"/>
  <c r="G194" i="1"/>
  <c r="J193" i="1"/>
  <c r="I193" i="1"/>
  <c r="G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G187" i="1"/>
  <c r="J186" i="1"/>
  <c r="I186" i="1"/>
  <c r="G186" i="1"/>
  <c r="J185" i="1"/>
  <c r="I185" i="1"/>
  <c r="J184" i="1"/>
  <c r="I184" i="1"/>
  <c r="G184" i="1"/>
  <c r="J183" i="1"/>
  <c r="I183" i="1"/>
  <c r="G183" i="1"/>
  <c r="J182" i="1"/>
  <c r="I182" i="1"/>
  <c r="J181" i="1"/>
  <c r="I181" i="1"/>
  <c r="J180" i="1"/>
  <c r="I180" i="1"/>
  <c r="G180" i="1"/>
  <c r="J179" i="1"/>
  <c r="I179" i="1"/>
  <c r="G179" i="1"/>
  <c r="J177" i="1"/>
  <c r="I177" i="1"/>
  <c r="G177" i="1"/>
  <c r="J176" i="1"/>
  <c r="I176" i="1"/>
  <c r="G176" i="1"/>
  <c r="J175" i="1"/>
  <c r="I175" i="1"/>
  <c r="J174" i="1"/>
  <c r="I174" i="1"/>
  <c r="G174" i="1"/>
  <c r="J173" i="1"/>
  <c r="I173" i="1"/>
  <c r="G173" i="1"/>
  <c r="J172" i="1"/>
  <c r="I172" i="1"/>
  <c r="G172" i="1"/>
  <c r="J171" i="1"/>
  <c r="I171" i="1"/>
  <c r="G171" i="1"/>
  <c r="J170" i="1"/>
  <c r="I170" i="1"/>
  <c r="F170" i="1"/>
  <c r="G170" i="1" s="1"/>
  <c r="J169" i="1"/>
  <c r="I169" i="1"/>
  <c r="G169" i="1"/>
  <c r="J168" i="1"/>
  <c r="I168" i="1"/>
  <c r="G168" i="1"/>
  <c r="J167" i="1"/>
  <c r="I167" i="1"/>
  <c r="G167" i="1"/>
  <c r="J166" i="1"/>
  <c r="I166" i="1"/>
  <c r="G166" i="1"/>
  <c r="J165" i="1"/>
  <c r="I165" i="1"/>
  <c r="J164" i="1"/>
  <c r="I164" i="1"/>
  <c r="G164" i="1"/>
  <c r="J163" i="1"/>
  <c r="I163" i="1"/>
  <c r="G163" i="1"/>
  <c r="J162" i="1"/>
  <c r="I162" i="1"/>
  <c r="G162" i="1"/>
  <c r="J161" i="1"/>
  <c r="I161" i="1"/>
  <c r="G161" i="1"/>
  <c r="J160" i="1"/>
  <c r="I160" i="1"/>
  <c r="G160" i="1"/>
  <c r="F160" i="1"/>
  <c r="J159" i="1"/>
  <c r="I159" i="1"/>
  <c r="J158" i="1"/>
  <c r="I158" i="1"/>
  <c r="G158" i="1"/>
  <c r="J157" i="1"/>
  <c r="I157" i="1"/>
  <c r="G157" i="1"/>
  <c r="J156" i="1"/>
  <c r="I156" i="1"/>
  <c r="G156" i="1"/>
  <c r="J155" i="1"/>
  <c r="I155" i="1"/>
  <c r="F155" i="1"/>
  <c r="G155" i="1" s="1"/>
  <c r="J154" i="1"/>
  <c r="I154" i="1"/>
  <c r="G154" i="1"/>
  <c r="J153" i="1"/>
  <c r="I153" i="1"/>
  <c r="J152" i="1"/>
  <c r="I152" i="1"/>
  <c r="G152" i="1"/>
  <c r="J151" i="1"/>
  <c r="I151" i="1"/>
  <c r="G151" i="1"/>
  <c r="J150" i="1"/>
  <c r="I150" i="1"/>
  <c r="G150" i="1"/>
  <c r="F150" i="1"/>
  <c r="J149" i="1"/>
  <c r="I149" i="1"/>
  <c r="G149" i="1"/>
  <c r="J148" i="1"/>
  <c r="I148" i="1"/>
  <c r="G148" i="1"/>
  <c r="J147" i="1"/>
  <c r="I147" i="1"/>
  <c r="G147" i="1"/>
  <c r="J146" i="1"/>
  <c r="I146" i="1"/>
  <c r="G146" i="1"/>
  <c r="J145" i="1"/>
  <c r="I145" i="1"/>
  <c r="G145" i="1"/>
  <c r="J144" i="1"/>
  <c r="I144" i="1"/>
  <c r="G144" i="1"/>
  <c r="F144" i="1"/>
  <c r="J143" i="1"/>
  <c r="I143" i="1"/>
  <c r="G143" i="1"/>
  <c r="J142" i="1"/>
  <c r="I142" i="1"/>
  <c r="J141" i="1"/>
  <c r="I141" i="1"/>
  <c r="G141" i="1"/>
  <c r="J140" i="1"/>
  <c r="I140" i="1"/>
  <c r="G140" i="1"/>
  <c r="F140" i="1"/>
  <c r="J139" i="1"/>
  <c r="I139" i="1"/>
  <c r="G139" i="1"/>
  <c r="F139" i="1"/>
  <c r="J138" i="1"/>
  <c r="I138" i="1"/>
  <c r="G138" i="1"/>
  <c r="J137" i="1"/>
  <c r="I137" i="1"/>
  <c r="G137" i="1"/>
  <c r="J136" i="1"/>
  <c r="I136" i="1"/>
  <c r="G136" i="1"/>
  <c r="J135" i="1"/>
  <c r="I135" i="1"/>
  <c r="G135" i="1"/>
  <c r="J134" i="1"/>
  <c r="I134" i="1"/>
  <c r="G134" i="1"/>
  <c r="J133" i="1"/>
  <c r="I133" i="1"/>
  <c r="G133" i="1"/>
  <c r="J132" i="1"/>
  <c r="I132" i="1"/>
  <c r="F132" i="1"/>
  <c r="G132" i="1" s="1"/>
  <c r="J131" i="1"/>
  <c r="I131" i="1"/>
  <c r="J130" i="1"/>
  <c r="I130" i="1"/>
  <c r="J129" i="1"/>
  <c r="I129" i="1"/>
  <c r="J128" i="1"/>
  <c r="I128" i="1"/>
  <c r="G128" i="1"/>
  <c r="J127" i="1"/>
  <c r="I127" i="1"/>
  <c r="G127" i="1"/>
  <c r="F127" i="1"/>
  <c r="J126" i="1"/>
  <c r="I126" i="1"/>
  <c r="G126" i="1"/>
  <c r="J125" i="1"/>
  <c r="I125" i="1"/>
  <c r="G125" i="1"/>
  <c r="J124" i="1"/>
  <c r="I124" i="1"/>
  <c r="G124" i="1"/>
  <c r="J123" i="1"/>
  <c r="I123" i="1"/>
  <c r="G123" i="1"/>
  <c r="J122" i="1"/>
  <c r="I122" i="1"/>
  <c r="G122" i="1"/>
  <c r="J121" i="1"/>
  <c r="I121" i="1"/>
  <c r="F121" i="1"/>
  <c r="G121" i="1" s="1"/>
  <c r="J120" i="1"/>
  <c r="I120" i="1"/>
  <c r="G120" i="1"/>
  <c r="J119" i="1"/>
  <c r="I119" i="1"/>
  <c r="G119" i="1"/>
  <c r="J118" i="1"/>
  <c r="I118" i="1"/>
  <c r="G118" i="1"/>
  <c r="J117" i="1"/>
  <c r="I117" i="1"/>
  <c r="J116" i="1"/>
  <c r="I116" i="1"/>
  <c r="G116" i="1"/>
  <c r="J115" i="1"/>
  <c r="I115" i="1"/>
  <c r="J114" i="1"/>
  <c r="I114" i="1"/>
  <c r="G114" i="1"/>
  <c r="J113" i="1"/>
  <c r="I113" i="1"/>
  <c r="J112" i="1"/>
  <c r="I112" i="1"/>
  <c r="G112" i="1"/>
  <c r="J111" i="1"/>
  <c r="I111" i="1"/>
  <c r="J110" i="1"/>
  <c r="I110" i="1"/>
  <c r="G110" i="1"/>
  <c r="J109" i="1"/>
  <c r="I109" i="1"/>
  <c r="G109" i="1"/>
  <c r="F109" i="1"/>
  <c r="J108" i="1"/>
  <c r="I108" i="1"/>
  <c r="G108" i="1"/>
  <c r="J107" i="1"/>
  <c r="I107" i="1"/>
  <c r="G107" i="1"/>
  <c r="J106" i="1"/>
  <c r="I106" i="1"/>
  <c r="G106" i="1"/>
  <c r="J105" i="1"/>
  <c r="I105" i="1"/>
  <c r="G105" i="1"/>
  <c r="J104" i="1"/>
  <c r="I104" i="1"/>
  <c r="G104" i="1"/>
  <c r="J103" i="1"/>
  <c r="I103" i="1"/>
  <c r="G103" i="1"/>
  <c r="J102" i="1"/>
  <c r="I102" i="1"/>
  <c r="G102" i="1"/>
  <c r="J101" i="1"/>
  <c r="I101" i="1"/>
  <c r="J100" i="1"/>
  <c r="I100" i="1"/>
  <c r="G100" i="1"/>
  <c r="J99" i="1"/>
  <c r="I99" i="1"/>
  <c r="G99" i="1"/>
  <c r="J98" i="1"/>
  <c r="I98" i="1"/>
  <c r="G98" i="1"/>
  <c r="J97" i="1"/>
  <c r="I97" i="1"/>
  <c r="G97" i="1"/>
  <c r="J96" i="1"/>
  <c r="I96" i="1"/>
  <c r="G96" i="1"/>
  <c r="J95" i="1"/>
  <c r="I95" i="1"/>
  <c r="G95" i="1"/>
  <c r="J94" i="1"/>
  <c r="I94" i="1"/>
  <c r="G94" i="1"/>
  <c r="J93" i="1"/>
  <c r="I93" i="1"/>
  <c r="G93" i="1"/>
  <c r="J92" i="1"/>
  <c r="I92" i="1"/>
  <c r="G92" i="1"/>
  <c r="J91" i="1"/>
  <c r="I91" i="1"/>
  <c r="J90" i="1"/>
  <c r="I90" i="1"/>
  <c r="J89" i="1"/>
  <c r="I89" i="1"/>
  <c r="G89" i="1"/>
  <c r="J88" i="1"/>
  <c r="I88" i="1"/>
  <c r="G88" i="1"/>
  <c r="J87" i="1"/>
  <c r="I87" i="1"/>
  <c r="G87" i="1"/>
  <c r="F87" i="1"/>
  <c r="J86" i="1"/>
  <c r="I86" i="1"/>
  <c r="G86" i="1"/>
  <c r="J85" i="1"/>
  <c r="I85" i="1"/>
  <c r="J84" i="1"/>
  <c r="I84" i="1"/>
  <c r="G84" i="1"/>
  <c r="F84" i="1"/>
  <c r="J83" i="1"/>
  <c r="I83" i="1"/>
  <c r="J82" i="1"/>
  <c r="I82" i="1"/>
  <c r="J81" i="1"/>
  <c r="I81" i="1"/>
  <c r="J80" i="1"/>
  <c r="I80" i="1"/>
  <c r="G80" i="1"/>
  <c r="J79" i="1"/>
  <c r="I79" i="1"/>
  <c r="G79" i="1"/>
  <c r="J78" i="1"/>
  <c r="I78" i="1"/>
  <c r="J77" i="1"/>
  <c r="I77" i="1"/>
  <c r="G77" i="1"/>
  <c r="J76" i="1"/>
  <c r="I76" i="1"/>
  <c r="F76" i="1"/>
  <c r="G76" i="1" s="1"/>
  <c r="J75" i="1"/>
  <c r="I75" i="1"/>
  <c r="G75" i="1"/>
  <c r="J74" i="1"/>
  <c r="I74" i="1"/>
  <c r="J73" i="1"/>
  <c r="I73" i="1"/>
  <c r="G73" i="1"/>
  <c r="J72" i="1"/>
  <c r="I72" i="1"/>
  <c r="J71" i="1"/>
  <c r="I71" i="1"/>
  <c r="J70" i="1"/>
  <c r="I70" i="1"/>
  <c r="J69" i="1"/>
  <c r="I69" i="1"/>
  <c r="J68" i="1"/>
  <c r="I68" i="1"/>
  <c r="G68" i="1"/>
  <c r="J67" i="1"/>
  <c r="I67" i="1"/>
  <c r="G67" i="1"/>
  <c r="J66" i="1"/>
  <c r="I66" i="1"/>
  <c r="G66" i="1"/>
  <c r="J65" i="1"/>
  <c r="I65" i="1"/>
  <c r="G65" i="1"/>
  <c r="J64" i="1"/>
  <c r="I64" i="1"/>
  <c r="G64" i="1"/>
  <c r="J63" i="1"/>
  <c r="I63" i="1"/>
  <c r="G63" i="1"/>
  <c r="J62" i="1"/>
  <c r="I62" i="1"/>
  <c r="J61" i="1"/>
  <c r="I61" i="1"/>
  <c r="G61" i="1"/>
  <c r="J60" i="1"/>
  <c r="I60" i="1"/>
  <c r="J59" i="1"/>
  <c r="I59" i="1"/>
  <c r="G59" i="1"/>
  <c r="J58" i="1"/>
  <c r="I58" i="1"/>
  <c r="G58" i="1"/>
  <c r="J57" i="1"/>
  <c r="I57" i="1"/>
  <c r="J56" i="1"/>
  <c r="I56" i="1"/>
  <c r="G56" i="1"/>
  <c r="J55" i="1"/>
  <c r="I55" i="1"/>
  <c r="G55" i="1"/>
  <c r="J54" i="1"/>
  <c r="I54" i="1"/>
  <c r="J53" i="1"/>
  <c r="I53" i="1"/>
  <c r="G53" i="1"/>
  <c r="J52" i="1"/>
  <c r="I52" i="1"/>
  <c r="G52" i="1"/>
  <c r="J51" i="1"/>
  <c r="I51" i="1"/>
  <c r="G51" i="1"/>
  <c r="J50" i="1"/>
  <c r="I50" i="1"/>
  <c r="J49" i="1"/>
  <c r="I49" i="1"/>
  <c r="G49" i="1"/>
  <c r="J48" i="1"/>
  <c r="I48" i="1"/>
  <c r="G48" i="1"/>
  <c r="J47" i="1"/>
  <c r="I47" i="1"/>
  <c r="G47" i="1"/>
  <c r="J46" i="1"/>
  <c r="I46" i="1"/>
  <c r="G46" i="1"/>
  <c r="J45" i="1"/>
  <c r="I45" i="1"/>
  <c r="G45" i="1"/>
  <c r="J44" i="1"/>
  <c r="I44" i="1"/>
  <c r="G44" i="1"/>
  <c r="J43" i="1"/>
  <c r="I43" i="1"/>
  <c r="G43" i="1"/>
  <c r="J42" i="1"/>
  <c r="I42" i="1"/>
  <c r="G42" i="1"/>
  <c r="J41" i="1"/>
  <c r="I41" i="1"/>
  <c r="G41" i="1"/>
  <c r="J40" i="1"/>
  <c r="I40" i="1"/>
  <c r="J39" i="1"/>
  <c r="I39" i="1"/>
  <c r="F39" i="1"/>
  <c r="G39" i="1" s="1"/>
  <c r="J38" i="1"/>
  <c r="I38" i="1"/>
  <c r="J37" i="1"/>
  <c r="I37" i="1"/>
  <c r="J36" i="1"/>
  <c r="I36" i="1"/>
  <c r="G36" i="1"/>
  <c r="J35" i="1"/>
  <c r="I35" i="1"/>
  <c r="G35" i="1"/>
  <c r="J34" i="1"/>
  <c r="I34" i="1"/>
  <c r="G34" i="1"/>
  <c r="J33" i="1"/>
  <c r="I33" i="1"/>
  <c r="G33" i="1"/>
  <c r="J32" i="1"/>
  <c r="I32" i="1"/>
  <c r="G32" i="1"/>
  <c r="J31" i="1"/>
  <c r="I31" i="1"/>
  <c r="G31" i="1"/>
  <c r="J30" i="1"/>
  <c r="I30" i="1"/>
  <c r="G30" i="1"/>
  <c r="J29" i="1"/>
  <c r="I29" i="1"/>
  <c r="G29" i="1"/>
  <c r="F29" i="1"/>
  <c r="J28" i="1"/>
  <c r="I28" i="1"/>
  <c r="G28" i="1"/>
  <c r="F28" i="1"/>
  <c r="J27" i="1"/>
  <c r="I27" i="1"/>
  <c r="J26" i="1"/>
  <c r="I26" i="1"/>
  <c r="G26" i="1"/>
  <c r="J25" i="1"/>
  <c r="I25" i="1"/>
  <c r="G25" i="1"/>
  <c r="J24" i="1"/>
  <c r="I24" i="1"/>
  <c r="J23" i="1"/>
  <c r="I23" i="1"/>
  <c r="G23" i="1"/>
  <c r="J22" i="1"/>
  <c r="I22" i="1"/>
  <c r="G22" i="1"/>
  <c r="J21" i="1"/>
  <c r="I21" i="1"/>
  <c r="J20" i="1"/>
  <c r="I20" i="1"/>
  <c r="G20" i="1"/>
  <c r="J19" i="1"/>
  <c r="I19" i="1"/>
  <c r="G19" i="1"/>
  <c r="F19" i="1"/>
  <c r="J18" i="1"/>
  <c r="I18" i="1"/>
  <c r="G18" i="1"/>
  <c r="J17" i="1"/>
  <c r="I17" i="1"/>
  <c r="G17" i="1"/>
  <c r="J16" i="1"/>
  <c r="I16" i="1"/>
  <c r="F16" i="1"/>
  <c r="G16" i="1" s="1"/>
  <c r="J15" i="1"/>
  <c r="I15" i="1"/>
  <c r="J14" i="1"/>
  <c r="I14" i="1"/>
  <c r="G14" i="1"/>
  <c r="F14" i="1"/>
  <c r="J13" i="1"/>
  <c r="I13" i="1"/>
  <c r="G13" i="1"/>
  <c r="J12" i="1"/>
  <c r="I12" i="1"/>
  <c r="G12" i="1"/>
  <c r="J11" i="1"/>
  <c r="I11" i="1"/>
  <c r="G11" i="1"/>
  <c r="J10" i="1"/>
  <c r="I10" i="1"/>
  <c r="G10" i="1"/>
  <c r="J9" i="1"/>
  <c r="I9" i="1"/>
  <c r="G9" i="1"/>
  <c r="J8" i="1"/>
  <c r="I8" i="1"/>
  <c r="J7" i="1"/>
  <c r="I7" i="1"/>
  <c r="G7" i="1"/>
  <c r="J6" i="1"/>
  <c r="I6" i="1"/>
  <c r="G6" i="1"/>
  <c r="J5" i="1"/>
  <c r="I5" i="1"/>
  <c r="G5" i="1"/>
  <c r="J4" i="1"/>
  <c r="I4" i="1"/>
  <c r="G4" i="1"/>
  <c r="J3" i="1"/>
  <c r="I3" i="1"/>
  <c r="G3" i="1"/>
  <c r="J2" i="1"/>
  <c r="I2" i="1"/>
  <c r="G2" i="1"/>
</calcChain>
</file>

<file path=xl/comments1.xml><?xml version="1.0" encoding="utf-8"?>
<comments xmlns="http://schemas.openxmlformats.org/spreadsheetml/2006/main">
  <authors>
    <author>Fabel, Jacquelyn</author>
  </authors>
  <commentList>
    <comment ref="H94" authorId="0" shapeId="0">
      <text>
        <r>
          <rPr>
            <b/>
            <sz val="9"/>
            <color indexed="81"/>
            <rFont val="Tahoma"/>
            <family val="2"/>
          </rPr>
          <t>Fabel, Jacquelyn:</t>
        </r>
        <r>
          <rPr>
            <sz val="9"/>
            <color indexed="81"/>
            <rFont val="Tahoma"/>
            <family val="2"/>
          </rPr>
          <t xml:space="preserve">
golf cart maintenance</t>
        </r>
      </text>
    </comment>
    <comment ref="H121" authorId="0" shapeId="0">
      <text>
        <r>
          <rPr>
            <b/>
            <sz val="9"/>
            <color indexed="81"/>
            <rFont val="Tahoma"/>
            <charset val="1"/>
          </rPr>
          <t>Fabel, Jacquelyn:</t>
        </r>
        <r>
          <rPr>
            <sz val="9"/>
            <color indexed="81"/>
            <rFont val="Tahoma"/>
            <charset val="1"/>
          </rPr>
          <t xml:space="preserve">
sign up for 9/11/19 but didn't sign in</t>
        </r>
      </text>
    </comment>
  </commentList>
</comments>
</file>

<file path=xl/sharedStrings.xml><?xml version="1.0" encoding="utf-8"?>
<sst xmlns="http://schemas.openxmlformats.org/spreadsheetml/2006/main" count="1276" uniqueCount="926">
  <si>
    <t>Users Email</t>
  </si>
  <si>
    <t>Account First Name</t>
  </si>
  <si>
    <t>Account Last Name</t>
  </si>
  <si>
    <t>Form/Ck Rec'd</t>
  </si>
  <si>
    <t>Hours Req'd</t>
  </si>
  <si>
    <t>Hours Completed</t>
  </si>
  <si>
    <t>Hour to Finish</t>
  </si>
  <si>
    <t>Event Date</t>
  </si>
  <si>
    <t>Volunteer Role</t>
  </si>
  <si>
    <t>Volunteer Team</t>
  </si>
  <si>
    <t>Telephone</t>
  </si>
  <si>
    <t>Cellphone</t>
  </si>
  <si>
    <t>iv_ansil_lo@hotmail.com</t>
  </si>
  <si>
    <t>Ivan</t>
  </si>
  <si>
    <t>Acosta</t>
  </si>
  <si>
    <t>612-432-9556</t>
  </si>
  <si>
    <t>eaadcock@outlook.com</t>
  </si>
  <si>
    <t>Elizabeth</t>
  </si>
  <si>
    <t>Adcock</t>
  </si>
  <si>
    <t>763-568-7976</t>
  </si>
  <si>
    <t>651-491-3153</t>
  </si>
  <si>
    <t>salverd78@gmail.com</t>
  </si>
  <si>
    <t>salvador</t>
  </si>
  <si>
    <t>Aguilar</t>
  </si>
  <si>
    <t>763-843-5396</t>
  </si>
  <si>
    <t>yousahmed@gmail.com</t>
  </si>
  <si>
    <t>Yousuf</t>
  </si>
  <si>
    <t>Ahmed</t>
  </si>
  <si>
    <t>612-750-4783</t>
  </si>
  <si>
    <t>haithajjou@gmail.com</t>
  </si>
  <si>
    <t>Hassan</t>
  </si>
  <si>
    <t>Aithajjou</t>
  </si>
  <si>
    <t>763-780-2322</t>
  </si>
  <si>
    <t>763-222-7857</t>
  </si>
  <si>
    <t>paupol2004@gmail.com</t>
  </si>
  <si>
    <t>jude</t>
  </si>
  <si>
    <t>akassap</t>
  </si>
  <si>
    <t>612-251-2528</t>
  </si>
  <si>
    <t>carlosalfaro321@hotmail.com</t>
  </si>
  <si>
    <t>Carlos</t>
  </si>
  <si>
    <t>Alfaro</t>
  </si>
  <si>
    <t>N/A-Coach/Mgr/Cmte</t>
  </si>
  <si>
    <t>N/A</t>
  </si>
  <si>
    <t>612-206-1114</t>
  </si>
  <si>
    <t>callen7810@gmail.com</t>
  </si>
  <si>
    <t>Chris</t>
  </si>
  <si>
    <t>Allen</t>
  </si>
  <si>
    <t>612-695-9539</t>
  </si>
  <si>
    <t>huntersdad10@yahoo.com</t>
  </si>
  <si>
    <t>Steve</t>
  </si>
  <si>
    <t>612-594-6023</t>
  </si>
  <si>
    <t>melissa.alphin@yahoo.com</t>
  </si>
  <si>
    <t>Melissa</t>
  </si>
  <si>
    <t>Alphin</t>
  </si>
  <si>
    <t>651-231-5134</t>
  </si>
  <si>
    <t>c.amozo1980@yahoo.com</t>
  </si>
  <si>
    <t>Christian</t>
  </si>
  <si>
    <t>Alvarado-Mozo</t>
  </si>
  <si>
    <t>763-923-9235</t>
  </si>
  <si>
    <t>laanderson_8@hotmail.com</t>
  </si>
  <si>
    <t>Laurie</t>
  </si>
  <si>
    <t>Anderson</t>
  </si>
  <si>
    <t>763-754-3146</t>
  </si>
  <si>
    <t>754-232-7850</t>
  </si>
  <si>
    <t>gina@snowplow.org</t>
  </si>
  <si>
    <t>Gina</t>
  </si>
  <si>
    <t>Archambault</t>
  </si>
  <si>
    <t>651-402-0640</t>
  </si>
  <si>
    <t>bakrid@aol.com</t>
  </si>
  <si>
    <t>Danny</t>
  </si>
  <si>
    <t>bakri</t>
  </si>
  <si>
    <t>612-501-0763</t>
  </si>
  <si>
    <t>lenabenitez24@yahoo.com</t>
  </si>
  <si>
    <t>Lena</t>
  </si>
  <si>
    <t>Benitez</t>
  </si>
  <si>
    <t>9/10/2019; 9/12/2019;</t>
  </si>
  <si>
    <t>612-636-5282</t>
  </si>
  <si>
    <t>emmanuelnya@msn.com</t>
  </si>
  <si>
    <t>EMMANUEL</t>
  </si>
  <si>
    <t>BENSON</t>
  </si>
  <si>
    <t>763-639-7880</t>
  </si>
  <si>
    <t>651-398-4820</t>
  </si>
  <si>
    <t>lberg1976@yahoo.com</t>
  </si>
  <si>
    <t>Bobby</t>
  </si>
  <si>
    <t>Berg</t>
  </si>
  <si>
    <t>763-234-2629</t>
  </si>
  <si>
    <t>heidiberkner@gmail.com</t>
  </si>
  <si>
    <t>heidi</t>
  </si>
  <si>
    <t>berkner</t>
  </si>
  <si>
    <t>9/19/2019; 10/15/19</t>
  </si>
  <si>
    <t>612-210-2668</t>
  </si>
  <si>
    <t>bieurance@comcast.net</t>
  </si>
  <si>
    <t>dan</t>
  </si>
  <si>
    <t>bieurance</t>
  </si>
  <si>
    <t>763-755-7759</t>
  </si>
  <si>
    <t>612-986-7827</t>
  </si>
  <si>
    <t>dawson@myas.org</t>
  </si>
  <si>
    <t>Dawson</t>
  </si>
  <si>
    <t>Blanck</t>
  </si>
  <si>
    <t>612-414-3195</t>
  </si>
  <si>
    <t>bkbobb@q.com</t>
  </si>
  <si>
    <t>Rebekah</t>
  </si>
  <si>
    <t>Bobb</t>
  </si>
  <si>
    <t>763-370-6947</t>
  </si>
  <si>
    <t>jimboboden@comcast.net</t>
  </si>
  <si>
    <t>Kris</t>
  </si>
  <si>
    <t>Boden</t>
  </si>
  <si>
    <t>612-940-2366</t>
  </si>
  <si>
    <t>laminb2001@yahoo.com</t>
  </si>
  <si>
    <t>Lamin</t>
  </si>
  <si>
    <t>Bojang</t>
  </si>
  <si>
    <t>612-501-6997</t>
  </si>
  <si>
    <t>612-703-7237</t>
  </si>
  <si>
    <t>elchelemb@gmail.com</t>
  </si>
  <si>
    <t>Morgan</t>
  </si>
  <si>
    <t>Bolanos Tobar</t>
  </si>
  <si>
    <t>763-712-4904</t>
  </si>
  <si>
    <t>763-772-2043</t>
  </si>
  <si>
    <t>trucker7376@gmail.com</t>
  </si>
  <si>
    <t>Aimee</t>
  </si>
  <si>
    <t>Bone</t>
  </si>
  <si>
    <t>612-599-7237</t>
  </si>
  <si>
    <t>bryanbright@hotmail.com</t>
  </si>
  <si>
    <t>Bryan</t>
  </si>
  <si>
    <t>Bright</t>
  </si>
  <si>
    <t>612-865-8469</t>
  </si>
  <si>
    <t>kimbrunner25@gmail.com</t>
  </si>
  <si>
    <t>Kim</t>
  </si>
  <si>
    <t>Brunner</t>
  </si>
  <si>
    <t>763-656-7977</t>
  </si>
  <si>
    <t>skip.buckmiller@gmail.com</t>
  </si>
  <si>
    <t>Skip</t>
  </si>
  <si>
    <t>Buckmiller</t>
  </si>
  <si>
    <t>hours completed</t>
  </si>
  <si>
    <t>9/18/2019; 10/8/19</t>
  </si>
  <si>
    <t>763-670-1373</t>
  </si>
  <si>
    <t>ssantillo7@yahoo.com</t>
  </si>
  <si>
    <t>Stefanie</t>
  </si>
  <si>
    <t>Bushaw</t>
  </si>
  <si>
    <t>763-300-9984</t>
  </si>
  <si>
    <t>timmothy.carlson@gmail.com</t>
  </si>
  <si>
    <t>Tim</t>
  </si>
  <si>
    <t>Carlson</t>
  </si>
  <si>
    <t>763-502-1666</t>
  </si>
  <si>
    <t>tncfamily@q.com</t>
  </si>
  <si>
    <t>Tom</t>
  </si>
  <si>
    <t>763-427-8820</t>
  </si>
  <si>
    <t>763-350-5141</t>
  </si>
  <si>
    <t>casura6@gmail.com</t>
  </si>
  <si>
    <t>chris</t>
  </si>
  <si>
    <t>Casura</t>
  </si>
  <si>
    <t>651-765-0594</t>
  </si>
  <si>
    <t>651-442-9740</t>
  </si>
  <si>
    <t>oneilh55@hotmail.com</t>
  </si>
  <si>
    <t>Heather</t>
  </si>
  <si>
    <t>Caven</t>
  </si>
  <si>
    <t>651-503-6426</t>
  </si>
  <si>
    <t>ismetx73@hotmail.com</t>
  </si>
  <si>
    <t>Ismet</t>
  </si>
  <si>
    <t>Cerimovic</t>
  </si>
  <si>
    <t>form-no check</t>
  </si>
  <si>
    <t>612-366-5072</t>
  </si>
  <si>
    <t>612-205-6567</t>
  </si>
  <si>
    <t>chimborazo85@outlook.com</t>
  </si>
  <si>
    <t>teresa</t>
  </si>
  <si>
    <t>chimborazo</t>
  </si>
  <si>
    <t>763-712-5502</t>
  </si>
  <si>
    <t>612-849-4978</t>
  </si>
  <si>
    <t>Kellan1977@yahoo.com</t>
  </si>
  <si>
    <t>Kellan</t>
  </si>
  <si>
    <t>Christianson</t>
  </si>
  <si>
    <t>247-247-1940</t>
  </si>
  <si>
    <t>612-247-3367</t>
  </si>
  <si>
    <t>sarahc727@msn.com</t>
  </si>
  <si>
    <t>Sarah</t>
  </si>
  <si>
    <t>Claussen</t>
  </si>
  <si>
    <t>612-750-7601</t>
  </si>
  <si>
    <t>bcotter70@gmail.com</t>
  </si>
  <si>
    <t>Jacob</t>
  </si>
  <si>
    <t>Cotter</t>
  </si>
  <si>
    <t>763-291-9451</t>
  </si>
  <si>
    <t>magicmc1@yahoo.com</t>
  </si>
  <si>
    <t>Michael</t>
  </si>
  <si>
    <t>Cronier</t>
  </si>
  <si>
    <t>763-772-7244</t>
  </si>
  <si>
    <t>772-772-7244</t>
  </si>
  <si>
    <t>crdaly5@gmail.com</t>
  </si>
  <si>
    <t>Chaunacie</t>
  </si>
  <si>
    <t>Daly</t>
  </si>
  <si>
    <t>763-807-1584</t>
  </si>
  <si>
    <t>davisbrd@gmail.com</t>
  </si>
  <si>
    <t>Barry</t>
  </si>
  <si>
    <t>Davis</t>
  </si>
  <si>
    <t>612-750-5179</t>
  </si>
  <si>
    <t>nohn2007@yahoo.com</t>
  </si>
  <si>
    <t>nohn</t>
  </si>
  <si>
    <t>Dawon</t>
  </si>
  <si>
    <t>763-762-8011</t>
  </si>
  <si>
    <t>612-275-9950</t>
  </si>
  <si>
    <t>michelleday4900@gmail.com</t>
  </si>
  <si>
    <t>Michelle</t>
  </si>
  <si>
    <t>Day</t>
  </si>
  <si>
    <t>763-244-0580</t>
  </si>
  <si>
    <t>gdelfratte@gmail.com</t>
  </si>
  <si>
    <t>Gretchen</t>
  </si>
  <si>
    <t>Del Fratte</t>
  </si>
  <si>
    <t>320-828-2855</t>
  </si>
  <si>
    <t>320-291-5992</t>
  </si>
  <si>
    <t>rafaelequihua@me.com</t>
  </si>
  <si>
    <t>Rafael</t>
  </si>
  <si>
    <t>Del Toro</t>
  </si>
  <si>
    <t>763-607-4709</t>
  </si>
  <si>
    <t>mrsdell01@gmail.com</t>
  </si>
  <si>
    <t>Nadene</t>
  </si>
  <si>
    <t>Dell</t>
  </si>
  <si>
    <t>612-607-4660</t>
  </si>
  <si>
    <t>allstarpdee@gmail.com</t>
  </si>
  <si>
    <t>Paul</t>
  </si>
  <si>
    <t>Diederich</t>
  </si>
  <si>
    <t>763-464-6284</t>
  </si>
  <si>
    <t>ddizons@yahoo.com</t>
  </si>
  <si>
    <t>Diane</t>
  </si>
  <si>
    <t>Dizon</t>
  </si>
  <si>
    <t>612-703-1652</t>
  </si>
  <si>
    <t>dorn.angie@gmail.com</t>
  </si>
  <si>
    <t>Angela</t>
  </si>
  <si>
    <t>Dorn</t>
  </si>
  <si>
    <t>612-889-1929</t>
  </si>
  <si>
    <t>nhdowning@gmail.com</t>
  </si>
  <si>
    <t>Nathan</t>
  </si>
  <si>
    <t>Downing</t>
  </si>
  <si>
    <t>612-750-3888</t>
  </si>
  <si>
    <t>stacydowns@gmail.com</t>
  </si>
  <si>
    <t>Stacy</t>
  </si>
  <si>
    <t>Downs</t>
  </si>
  <si>
    <t>763-234-4054</t>
  </si>
  <si>
    <t>melinda.duba@am.jll.com</t>
  </si>
  <si>
    <t>Melinda</t>
  </si>
  <si>
    <t>Duba</t>
  </si>
  <si>
    <t>763-502-1093</t>
  </si>
  <si>
    <t>612-669-4947</t>
  </si>
  <si>
    <t>sscarrella.hirsh@gmail.com</t>
  </si>
  <si>
    <t>Shannon</t>
  </si>
  <si>
    <t>Dusosky Scarrella</t>
  </si>
  <si>
    <t>612-282-7577</t>
  </si>
  <si>
    <t>mickey_easton@hotmail.com</t>
  </si>
  <si>
    <t>Easton</t>
  </si>
  <si>
    <t>763-268-9304</t>
  </si>
  <si>
    <t>sallyendeley@aol.com</t>
  </si>
  <si>
    <t>Sally</t>
  </si>
  <si>
    <t>Endeley</t>
  </si>
  <si>
    <t>763-218-0797</t>
  </si>
  <si>
    <t>jtfabel@comcast.net</t>
  </si>
  <si>
    <t>Jacquelyn</t>
  </si>
  <si>
    <t>Fabel</t>
  </si>
  <si>
    <t>763-754-7624</t>
  </si>
  <si>
    <t>612-418-1924</t>
  </si>
  <si>
    <t>estrellafarez76@gmail.com</t>
  </si>
  <si>
    <t>Estrella</t>
  </si>
  <si>
    <t>Farez</t>
  </si>
  <si>
    <t>612-201-2084</t>
  </si>
  <si>
    <t>bfiksen@gmail.com</t>
  </si>
  <si>
    <t>Brad</t>
  </si>
  <si>
    <t>Fiksen</t>
  </si>
  <si>
    <t>763-370-8913</t>
  </si>
  <si>
    <t>dan.fischer@vikingelectric.com</t>
  </si>
  <si>
    <t>Dan</t>
  </si>
  <si>
    <t>Fischer</t>
  </si>
  <si>
    <t>612-214-7167</t>
  </si>
  <si>
    <t>jrfischer07@gmail.com</t>
  </si>
  <si>
    <t>Jennifer</t>
  </si>
  <si>
    <t>763-202-1224</t>
  </si>
  <si>
    <t>tina.nygard58@yahoo.com</t>
  </si>
  <si>
    <t>Tina</t>
  </si>
  <si>
    <t>Fletcher</t>
  </si>
  <si>
    <t>612-868-0182</t>
  </si>
  <si>
    <t>jacquelinef03@hotmail.com</t>
  </si>
  <si>
    <t>Jacqueline</t>
  </si>
  <si>
    <t>Flores</t>
  </si>
  <si>
    <t>404-312-0358</t>
  </si>
  <si>
    <t>leah.fontaine@gmail.com</t>
  </si>
  <si>
    <t>Leah</t>
  </si>
  <si>
    <t>Fontaine</t>
  </si>
  <si>
    <t>612-875-6026</t>
  </si>
  <si>
    <t>forse@comcast.net</t>
  </si>
  <si>
    <t>Forse</t>
  </si>
  <si>
    <t>763-767-2190</t>
  </si>
  <si>
    <t>612-616-4652</t>
  </si>
  <si>
    <t>ginajohnfrey@comcast.net</t>
  </si>
  <si>
    <t>Frey</t>
  </si>
  <si>
    <t>763-350-4826</t>
  </si>
  <si>
    <t>kefrias@live.com</t>
  </si>
  <si>
    <t>Katherine</t>
  </si>
  <si>
    <t>Frias</t>
  </si>
  <si>
    <t>763-228-6908</t>
  </si>
  <si>
    <t>genebotesfaye@gmail.com</t>
  </si>
  <si>
    <t>Tesfaye</t>
  </si>
  <si>
    <t>Gaga</t>
  </si>
  <si>
    <t>651-399-3617</t>
  </si>
  <si>
    <t>khowlaan@gmail.com</t>
  </si>
  <si>
    <t>Gaid</t>
  </si>
  <si>
    <t>612-298-9903</t>
  </si>
  <si>
    <t>jennifer.gallipo@yahoo.com</t>
  </si>
  <si>
    <t>Gallipo</t>
  </si>
  <si>
    <t>763-807-7558</t>
  </si>
  <si>
    <t>kgambino@q.com</t>
  </si>
  <si>
    <t>Catherine</t>
  </si>
  <si>
    <t>Gambino</t>
  </si>
  <si>
    <t>763-498-9543</t>
  </si>
  <si>
    <t>mattjgerard@gmail.com</t>
  </si>
  <si>
    <t>Matthew</t>
  </si>
  <si>
    <t>Gerard</t>
  </si>
  <si>
    <t>763-792-9060</t>
  </si>
  <si>
    <t>612-770-4471</t>
  </si>
  <si>
    <t>tgerber@lcamn.org</t>
  </si>
  <si>
    <t>Tirzah</t>
  </si>
  <si>
    <t>Gerber</t>
  </si>
  <si>
    <t>763-772-4560</t>
  </si>
  <si>
    <t>scottsbv@yahoo.com</t>
  </si>
  <si>
    <t>Scott</t>
  </si>
  <si>
    <t>Geschwill</t>
  </si>
  <si>
    <t>612-356-9042</t>
  </si>
  <si>
    <t>godlewskigirls@gmail.com</t>
  </si>
  <si>
    <t>Taylor</t>
  </si>
  <si>
    <t>Godlewski</t>
  </si>
  <si>
    <t>763-291-3712</t>
  </si>
  <si>
    <t>gomesdan@hotmail.com</t>
  </si>
  <si>
    <t>Daniel</t>
  </si>
  <si>
    <t>Gomes</t>
  </si>
  <si>
    <t>763-222-9766</t>
  </si>
  <si>
    <t>jgm2006@live.com</t>
  </si>
  <si>
    <t>Jesus</t>
  </si>
  <si>
    <t>Gordillo</t>
  </si>
  <si>
    <t>763-710-9425</t>
  </si>
  <si>
    <t>763-234-9708</t>
  </si>
  <si>
    <t>thegramsfamilymn@gmail.com</t>
  </si>
  <si>
    <t>Mark</t>
  </si>
  <si>
    <t>Grams</t>
  </si>
  <si>
    <t>612-860-3460</t>
  </si>
  <si>
    <t>612-860-5951</t>
  </si>
  <si>
    <t>grnbush@yahoo.com</t>
  </si>
  <si>
    <t>Brian</t>
  </si>
  <si>
    <t>Greenbush</t>
  </si>
  <si>
    <t>612-290-3303</t>
  </si>
  <si>
    <t>tagriffith26@hotmail.com</t>
  </si>
  <si>
    <t>April</t>
  </si>
  <si>
    <t>Griffith</t>
  </si>
  <si>
    <t>763-370-0814</t>
  </si>
  <si>
    <t>susiek@usfamily.net</t>
  </si>
  <si>
    <t>Susie</t>
  </si>
  <si>
    <t>763-300-0448</t>
  </si>
  <si>
    <t>fguenther01@gmail.com</t>
  </si>
  <si>
    <t>Guenther</t>
  </si>
  <si>
    <t>763-753-0473</t>
  </si>
  <si>
    <t>952-288-3276</t>
  </si>
  <si>
    <t>mmgleo@msn.com</t>
  </si>
  <si>
    <t>michelle</t>
  </si>
  <si>
    <t>haaland</t>
  </si>
  <si>
    <t>763-717-9297</t>
  </si>
  <si>
    <t>763-807-6694</t>
  </si>
  <si>
    <t>erikajhachey@gmail.com</t>
  </si>
  <si>
    <t>Erika</t>
  </si>
  <si>
    <t>Hachey</t>
  </si>
  <si>
    <t>763-234-9822</t>
  </si>
  <si>
    <t>colleen.hafslund@gmail.com</t>
  </si>
  <si>
    <t>Colleen</t>
  </si>
  <si>
    <t>Hafslund</t>
  </si>
  <si>
    <t>763-576-3186</t>
  </si>
  <si>
    <t>612-267-8397</t>
  </si>
  <si>
    <t>amandahagner@gmail.com</t>
  </si>
  <si>
    <t>Amanda</t>
  </si>
  <si>
    <t>Hagner</t>
  </si>
  <si>
    <t>763-447-7584</t>
  </si>
  <si>
    <t>denisehaliburton@gmail.com</t>
  </si>
  <si>
    <t>Denise</t>
  </si>
  <si>
    <t>Haliburton</t>
  </si>
  <si>
    <t>8/27/19; 10/14/2019</t>
  </si>
  <si>
    <t>763-772-3654</t>
  </si>
  <si>
    <t>mwontor@gmail.com</t>
  </si>
  <si>
    <t>Marie</t>
  </si>
  <si>
    <t>Hansen</t>
  </si>
  <si>
    <t>763-300-2598</t>
  </si>
  <si>
    <t>chadandemily@hotmail.com</t>
  </si>
  <si>
    <t>Chad</t>
  </si>
  <si>
    <t>Hanson</t>
  </si>
  <si>
    <t>763-286-2570</t>
  </si>
  <si>
    <t>mallawi72@yahoo.com</t>
  </si>
  <si>
    <t>Mo</t>
  </si>
  <si>
    <t>612-913-2475</t>
  </si>
  <si>
    <t>612-499-8767</t>
  </si>
  <si>
    <t>tayden60@msn.com</t>
  </si>
  <si>
    <t>angela</t>
  </si>
  <si>
    <t>hayden</t>
  </si>
  <si>
    <t>612-200-7362</t>
  </si>
  <si>
    <t>cjh6873@gmail.com</t>
  </si>
  <si>
    <t>Christine</t>
  </si>
  <si>
    <t>Hedman</t>
  </si>
  <si>
    <t>651-894-3199</t>
  </si>
  <si>
    <t>952-484-4051</t>
  </si>
  <si>
    <t>heim.jennifer@yahoo.com</t>
  </si>
  <si>
    <t>Heim</t>
  </si>
  <si>
    <t>763-647-9910</t>
  </si>
  <si>
    <t>rheitman33@hotmail.com</t>
  </si>
  <si>
    <t>Rebecca</t>
  </si>
  <si>
    <t>heitman</t>
  </si>
  <si>
    <t>612-481-1715</t>
  </si>
  <si>
    <t>dshenn@gmail.com</t>
  </si>
  <si>
    <t>John</t>
  </si>
  <si>
    <t>Hennessey</t>
  </si>
  <si>
    <t>763-862-7705</t>
  </si>
  <si>
    <t>763-360-4047</t>
  </si>
  <si>
    <t>bherman18@gmail.com</t>
  </si>
  <si>
    <t>Benjamin</t>
  </si>
  <si>
    <t>Herman</t>
  </si>
  <si>
    <t>763-742-5987</t>
  </si>
  <si>
    <t>742-742-5987</t>
  </si>
  <si>
    <t>daniella4207@hotmail.com</t>
  </si>
  <si>
    <t>Danielle</t>
  </si>
  <si>
    <t>Herrera-Markwald</t>
  </si>
  <si>
    <t>612-619-1466</t>
  </si>
  <si>
    <t>jenniferhevern@gmail.com</t>
  </si>
  <si>
    <t>Hevern</t>
  </si>
  <si>
    <t>763-862-3482</t>
  </si>
  <si>
    <t>612-716-4411</t>
  </si>
  <si>
    <t>zoe.hildreth@thermofisher.com</t>
  </si>
  <si>
    <t>Zoe</t>
  </si>
  <si>
    <t>Hildreth</t>
  </si>
  <si>
    <t>763-561-1258</t>
  </si>
  <si>
    <t>561-913-5392</t>
  </si>
  <si>
    <t>laughterqueen2010@gmail.com</t>
  </si>
  <si>
    <t>Juliet</t>
  </si>
  <si>
    <t>Holder</t>
  </si>
  <si>
    <t>612-600-5666</t>
  </si>
  <si>
    <t>holt.christy@gmail.com</t>
  </si>
  <si>
    <t>Christy</t>
  </si>
  <si>
    <t>Holt</t>
  </si>
  <si>
    <t>651-357-6537</t>
  </si>
  <si>
    <t>357-357-6537</t>
  </si>
  <si>
    <t>angiehoward23@Hotmail.com</t>
  </si>
  <si>
    <t>Angie</t>
  </si>
  <si>
    <t>Howard</t>
  </si>
  <si>
    <t>763-242-5005</t>
  </si>
  <si>
    <t>hbrink@comcast.net</t>
  </si>
  <si>
    <t>Katie</t>
  </si>
  <si>
    <t>Hurrelbrink</t>
  </si>
  <si>
    <t>763-208-1868</t>
  </si>
  <si>
    <t>763-647-9365</t>
  </si>
  <si>
    <t>stevenisaacs@gmail.com</t>
  </si>
  <si>
    <t>Steven</t>
  </si>
  <si>
    <t>Isaacs</t>
  </si>
  <si>
    <t>612-419-8446</t>
  </si>
  <si>
    <t>motioromo@yahoo.com</t>
  </si>
  <si>
    <t>OBSA</t>
  </si>
  <si>
    <t>Iticha</t>
  </si>
  <si>
    <t>763-267-5159</t>
  </si>
  <si>
    <t>763-269-9206</t>
  </si>
  <si>
    <t>sonjar9@comcast.net</t>
  </si>
  <si>
    <t>Aaron</t>
  </si>
  <si>
    <t>JARSON</t>
  </si>
  <si>
    <t>763-767-9372</t>
  </si>
  <si>
    <t>612-221-0227</t>
  </si>
  <si>
    <t>elizabethjensen7@gmail.com</t>
  </si>
  <si>
    <t>Jensen</t>
  </si>
  <si>
    <t>763-458-6010</t>
  </si>
  <si>
    <t>ericjensen@veryspeedy.net</t>
  </si>
  <si>
    <t>Eric</t>
  </si>
  <si>
    <t>763-229-8307</t>
  </si>
  <si>
    <t>daniellerjesperson@hotmail.com</t>
  </si>
  <si>
    <t>Jesperson</t>
  </si>
  <si>
    <t>9/19/2019; 9/24/19; 9/26/19</t>
  </si>
  <si>
    <t>952-649-1694</t>
  </si>
  <si>
    <t>bridgetjohnston28@yahoo.com</t>
  </si>
  <si>
    <t>Bridget</t>
  </si>
  <si>
    <t>Johnston</t>
  </si>
  <si>
    <t>612-404-9877</t>
  </si>
  <si>
    <t>teresakarsten@msn.com</t>
  </si>
  <si>
    <t>Jason</t>
  </si>
  <si>
    <t>Karsten</t>
  </si>
  <si>
    <t>651-983-9715</t>
  </si>
  <si>
    <t>kristen.kehr@yahoo.com</t>
  </si>
  <si>
    <t>Kristen</t>
  </si>
  <si>
    <t>Kehr</t>
  </si>
  <si>
    <t>763-767-6151</t>
  </si>
  <si>
    <t>cr2011boys@gmail.com</t>
  </si>
  <si>
    <t>Shana</t>
  </si>
  <si>
    <t>King</t>
  </si>
  <si>
    <t>651-308-7086</t>
  </si>
  <si>
    <t>bkleist2001@yahoo.com</t>
  </si>
  <si>
    <t>Kleist</t>
  </si>
  <si>
    <t>612-201-8425</t>
  </si>
  <si>
    <t>amygustafson23@yahoo.com</t>
  </si>
  <si>
    <t>Amy</t>
  </si>
  <si>
    <t>Klier</t>
  </si>
  <si>
    <t>763-657-9056</t>
  </si>
  <si>
    <t>cykopp@gmail.com</t>
  </si>
  <si>
    <t>Nicholas</t>
  </si>
  <si>
    <t>Kopp</t>
  </si>
  <si>
    <t>763-670-6049</t>
  </si>
  <si>
    <t>763-238-3625</t>
  </si>
  <si>
    <t>Minni_roc@hotmail.com</t>
  </si>
  <si>
    <t>Rochelle</t>
  </si>
  <si>
    <t>Krech</t>
  </si>
  <si>
    <t>763-300-5102</t>
  </si>
  <si>
    <t>lori.kuhlman@gmail.com</t>
  </si>
  <si>
    <t>Lori</t>
  </si>
  <si>
    <t>Kuhlman</t>
  </si>
  <si>
    <t>763-229-3498</t>
  </si>
  <si>
    <t>recipeswithrobin@gmail.com</t>
  </si>
  <si>
    <t>Robin</t>
  </si>
  <si>
    <t>LaCasse</t>
  </si>
  <si>
    <t>763-350-6786</t>
  </si>
  <si>
    <t>dlahr99@yahoo.com</t>
  </si>
  <si>
    <t>Lahr</t>
  </si>
  <si>
    <t>763-586-6028</t>
  </si>
  <si>
    <t>226-226-5369</t>
  </si>
  <si>
    <t>tracy.land@mpls.k12.mn.us</t>
  </si>
  <si>
    <t>tracy</t>
  </si>
  <si>
    <t>land</t>
  </si>
  <si>
    <t xml:space="preserve">9/25/2019; 9/28/19; 10/2/19; 10/15/19; </t>
  </si>
  <si>
    <t>763-413-2706</t>
  </si>
  <si>
    <t>612-803-9924</t>
  </si>
  <si>
    <t>bleclaire13@gmail.com</t>
  </si>
  <si>
    <t>Brent</t>
  </si>
  <si>
    <t>Le Claire</t>
  </si>
  <si>
    <t>763-280-0553</t>
  </si>
  <si>
    <t>karlalee85@gmail.com</t>
  </si>
  <si>
    <t>karla</t>
  </si>
  <si>
    <t>Lee</t>
  </si>
  <si>
    <t>612-751-2641</t>
  </si>
  <si>
    <t>ZNDS2955@GMAIL.COM</t>
  </si>
  <si>
    <t>SHARON</t>
  </si>
  <si>
    <t>LEE</t>
  </si>
  <si>
    <t>763-432-2751</t>
  </si>
  <si>
    <t>612-221-5971</t>
  </si>
  <si>
    <t>judyalemoine@gmail.com</t>
  </si>
  <si>
    <t>Judith</t>
  </si>
  <si>
    <t>LeMoine</t>
  </si>
  <si>
    <t>763-486-2481</t>
  </si>
  <si>
    <t>sblerum@gmail.com</t>
  </si>
  <si>
    <t>stacie</t>
  </si>
  <si>
    <t>lerum</t>
  </si>
  <si>
    <t>763-923-4159</t>
  </si>
  <si>
    <t>sneak76@yahoo.com</t>
  </si>
  <si>
    <t>Lindberg</t>
  </si>
  <si>
    <t>763-229-5895</t>
  </si>
  <si>
    <t>stenlindquist@comcast.net</t>
  </si>
  <si>
    <t>Beth</t>
  </si>
  <si>
    <t>Lindquist</t>
  </si>
  <si>
    <t>763-757-0787</t>
  </si>
  <si>
    <t>763-234-4571</t>
  </si>
  <si>
    <t>canes4life2@yahoo.com</t>
  </si>
  <si>
    <t>Litzau</t>
  </si>
  <si>
    <t>763-313-0585</t>
  </si>
  <si>
    <t>derekwlogan@gmail.com</t>
  </si>
  <si>
    <t>Derek</t>
  </si>
  <si>
    <t>Logan</t>
  </si>
  <si>
    <t>763-226-0507</t>
  </si>
  <si>
    <t>long0162@umn.edu</t>
  </si>
  <si>
    <t>Shelley</t>
  </si>
  <si>
    <t>Long Paige</t>
  </si>
  <si>
    <t>612-804-9715</t>
  </si>
  <si>
    <t>nava_yaj@hotmail.com</t>
  </si>
  <si>
    <t>Nava</t>
  </si>
  <si>
    <t>Lor</t>
  </si>
  <si>
    <t>9/12/2019; 9/26/19; 10/3/19</t>
  </si>
  <si>
    <t>651-734-5026</t>
  </si>
  <si>
    <t>jamielustfield@yahoo.com</t>
  </si>
  <si>
    <t>Jamie</t>
  </si>
  <si>
    <t>Lustfield</t>
  </si>
  <si>
    <t>612-990-9148</t>
  </si>
  <si>
    <t>Thegobblerhunter@gmail.com</t>
  </si>
  <si>
    <t>Manowski</t>
  </si>
  <si>
    <t>612-743-5445</t>
  </si>
  <si>
    <t>kellie.marah@gmail.com</t>
  </si>
  <si>
    <t>Kellie</t>
  </si>
  <si>
    <t>Marah</t>
  </si>
  <si>
    <t>763-463-1844</t>
  </si>
  <si>
    <t>763-843-4940</t>
  </si>
  <si>
    <t>Angelice20b@gmail.com</t>
  </si>
  <si>
    <t>Angelica</t>
  </si>
  <si>
    <t>Maya</t>
  </si>
  <si>
    <t>651-366-1974</t>
  </si>
  <si>
    <t>651-200-8780</t>
  </si>
  <si>
    <t>tmcalpine@sdkcpa.com</t>
  </si>
  <si>
    <t>Teresa</t>
  </si>
  <si>
    <t>McAlpine</t>
  </si>
  <si>
    <t>952-239-6849</t>
  </si>
  <si>
    <t>tricha.miles@gmail.com</t>
  </si>
  <si>
    <t>Tricha</t>
  </si>
  <si>
    <t>Miles</t>
  </si>
  <si>
    <t>949-232-0001</t>
  </si>
  <si>
    <t>949-415-6788</t>
  </si>
  <si>
    <t>Jennymoe@cryha.com</t>
  </si>
  <si>
    <t>Jenny</t>
  </si>
  <si>
    <t>Moe</t>
  </si>
  <si>
    <t>763-486-8986</t>
  </si>
  <si>
    <t>mmolitor@aerotek.com</t>
  </si>
  <si>
    <t>Molitor</t>
  </si>
  <si>
    <t>651-278-7695</t>
  </si>
  <si>
    <t>mttmonson@hotmail.com</t>
  </si>
  <si>
    <t>Mike</t>
  </si>
  <si>
    <t>Monson</t>
  </si>
  <si>
    <t>612-369-5757</t>
  </si>
  <si>
    <t>tsw.jmoore@yahoo.com</t>
  </si>
  <si>
    <t>Jessica</t>
  </si>
  <si>
    <t>Moore</t>
  </si>
  <si>
    <t>763-245-7735</t>
  </si>
  <si>
    <t>lrmorah.79@gmail.com</t>
  </si>
  <si>
    <t>Lisa</t>
  </si>
  <si>
    <t>Morah</t>
  </si>
  <si>
    <t>612-296-8647</t>
  </si>
  <si>
    <t>tinalianmorgan@gmail.com</t>
  </si>
  <si>
    <t>9/23/19; 9/25/19; 10/1/19</t>
  </si>
  <si>
    <t>612-859-8496</t>
  </si>
  <si>
    <t>morochonestor@yahoo.com</t>
  </si>
  <si>
    <t>nestor</t>
  </si>
  <si>
    <t>morocho</t>
  </si>
  <si>
    <t>612-743-1948</t>
  </si>
  <si>
    <t>adam.morris81@gmail.com</t>
  </si>
  <si>
    <t>Adam</t>
  </si>
  <si>
    <t>Morris</t>
  </si>
  <si>
    <t>612-327-8391</t>
  </si>
  <si>
    <t>jennykmoses@gmail.com</t>
  </si>
  <si>
    <t>Moses</t>
  </si>
  <si>
    <t>612-701-7668</t>
  </si>
  <si>
    <t>eric.murphy@comcast.net</t>
  </si>
  <si>
    <t>Murphy</t>
  </si>
  <si>
    <t>763-712-1673</t>
  </si>
  <si>
    <t>651-492-6621</t>
  </si>
  <si>
    <t>chrismurrayb@yahoo.com</t>
  </si>
  <si>
    <t>Murray</t>
  </si>
  <si>
    <t>612-812-8768</t>
  </si>
  <si>
    <t>jkmyhre4@gmail.com</t>
  </si>
  <si>
    <t>Kari</t>
  </si>
  <si>
    <t>Myhre</t>
  </si>
  <si>
    <t>9/26/2019; 10/1/19; 10/3/19</t>
  </si>
  <si>
    <t>763-757-0570</t>
  </si>
  <si>
    <t>763-227-9884</t>
  </si>
  <si>
    <t>brian.j.nelson@medtronic.com</t>
  </si>
  <si>
    <t>Nelson</t>
  </si>
  <si>
    <t>612-584-7103</t>
  </si>
  <si>
    <t>musangum@aol.com</t>
  </si>
  <si>
    <t>Musa</t>
  </si>
  <si>
    <t>Ngum</t>
  </si>
  <si>
    <t>952-367-7865</t>
  </si>
  <si>
    <t>lj_nguyen@yahoo.com</t>
  </si>
  <si>
    <t>Nguyen</t>
  </si>
  <si>
    <t>763-458-4361</t>
  </si>
  <si>
    <t>vany_adric@msn.com</t>
  </si>
  <si>
    <t>Vanessa</t>
  </si>
  <si>
    <t>612-747-7834</t>
  </si>
  <si>
    <t>knybakke@hotmail.com</t>
  </si>
  <si>
    <t>Kirk</t>
  </si>
  <si>
    <t>Nybakken</t>
  </si>
  <si>
    <t>10/10/2019;</t>
  </si>
  <si>
    <t>763-755-8486</t>
  </si>
  <si>
    <t>763-843-4533</t>
  </si>
  <si>
    <t>peter.oftedahl@gmail.com</t>
  </si>
  <si>
    <t>Peter</t>
  </si>
  <si>
    <t>Oftedahl</t>
  </si>
  <si>
    <t>763-486-8137</t>
  </si>
  <si>
    <t>chelsea.ogren@capella.edu</t>
  </si>
  <si>
    <t>Chelsea</t>
  </si>
  <si>
    <t>Ogren</t>
  </si>
  <si>
    <t>763-767-1277</t>
  </si>
  <si>
    <t>612-723-8227</t>
  </si>
  <si>
    <t>rotv24@gmail.com</t>
  </si>
  <si>
    <t>oluwatoyin</t>
  </si>
  <si>
    <t>Oke</t>
  </si>
  <si>
    <t>651-500-5478</t>
  </si>
  <si>
    <t>jo.olson@rocketmail.com</t>
  </si>
  <si>
    <t>Joann</t>
  </si>
  <si>
    <t>Olson</t>
  </si>
  <si>
    <t>612-247-7676</t>
  </si>
  <si>
    <t>kathryn_olson_59@hotmail.com</t>
  </si>
  <si>
    <t>Kathryn</t>
  </si>
  <si>
    <t>9/30/2019; 10/7/19; 10/9/19</t>
  </si>
  <si>
    <t>763-421-9196</t>
  </si>
  <si>
    <t>651-503-7624</t>
  </si>
  <si>
    <t>Joshonofre@gmail.com</t>
  </si>
  <si>
    <t>Joshua</t>
  </si>
  <si>
    <t>Onofre</t>
  </si>
  <si>
    <t>763-438-3488</t>
  </si>
  <si>
    <t>juancho55421@gmail.com</t>
  </si>
  <si>
    <t>Juan Carlos</t>
  </si>
  <si>
    <t>Ortiz Farez</t>
  </si>
  <si>
    <t>612-295-2740</t>
  </si>
  <si>
    <t>amberpackard1@gmail.com</t>
  </si>
  <si>
    <t>Amber</t>
  </si>
  <si>
    <t>Packard</t>
  </si>
  <si>
    <t>763-862-3204</t>
  </si>
  <si>
    <t>763-843-1598</t>
  </si>
  <si>
    <t>erinleepacker@gmail.com</t>
  </si>
  <si>
    <t>Erin</t>
  </si>
  <si>
    <t>Packer</t>
  </si>
  <si>
    <t>763-242-7774</t>
  </si>
  <si>
    <t>Epadilla@lamettrys.com</t>
  </si>
  <si>
    <t>Eli</t>
  </si>
  <si>
    <t>Padilla</t>
  </si>
  <si>
    <t>612-308-2938</t>
  </si>
  <si>
    <t>paineml@gmail.com</t>
  </si>
  <si>
    <t>Paine</t>
  </si>
  <si>
    <t>612-308-6492</t>
  </si>
  <si>
    <t>lpamp11@yahoo.com</t>
  </si>
  <si>
    <t>Lance</t>
  </si>
  <si>
    <t>Pamperin</t>
  </si>
  <si>
    <t>320-250-2994</t>
  </si>
  <si>
    <t>timparlin@mac.com</t>
  </si>
  <si>
    <t>Parlin</t>
  </si>
  <si>
    <t>612-437-8930</t>
  </si>
  <si>
    <t>pieko12@yahoo.com</t>
  </si>
  <si>
    <t>Corey</t>
  </si>
  <si>
    <t>Piekarski</t>
  </si>
  <si>
    <t>763-755-7989</t>
  </si>
  <si>
    <t>612-750-0330</t>
  </si>
  <si>
    <t>Janineraab5@gmail.com</t>
  </si>
  <si>
    <t>Janine</t>
  </si>
  <si>
    <t>Raab</t>
  </si>
  <si>
    <t>9/30/2019; 10/7/19</t>
  </si>
  <si>
    <t>763-323-3011</t>
  </si>
  <si>
    <t>763-273-6855</t>
  </si>
  <si>
    <t>krehrauer@gmail.com</t>
  </si>
  <si>
    <t>Rehrauer</t>
  </si>
  <si>
    <t>612-695-4957</t>
  </si>
  <si>
    <t>767-767-5099</t>
  </si>
  <si>
    <t>katie_958@hotmail.com</t>
  </si>
  <si>
    <t>Reierson</t>
  </si>
  <si>
    <t>763-238-1931</t>
  </si>
  <si>
    <t>rhinos7@hotmail.com</t>
  </si>
  <si>
    <t>Jerry</t>
  </si>
  <si>
    <t>Reinhardt</t>
  </si>
  <si>
    <t>763-755-3574</t>
  </si>
  <si>
    <t>763-807-5546</t>
  </si>
  <si>
    <t>kreinhart@meridiansvs.com</t>
  </si>
  <si>
    <t>Reinhart</t>
  </si>
  <si>
    <t>612-251-2853</t>
  </si>
  <si>
    <t>251-251-2853</t>
  </si>
  <si>
    <t>jillandmattrobinson@yahoo.com</t>
  </si>
  <si>
    <t>Jill</t>
  </si>
  <si>
    <t>Robinson</t>
  </si>
  <si>
    <t>763-205-5374</t>
  </si>
  <si>
    <t>612-306-0279</t>
  </si>
  <si>
    <t>nathanpaulromero@gmail.com</t>
  </si>
  <si>
    <t>Romero</t>
  </si>
  <si>
    <t>612-759-7233</t>
  </si>
  <si>
    <t>kelly.sartwell@gmail.com</t>
  </si>
  <si>
    <t>Kelly</t>
  </si>
  <si>
    <t>Sartwell</t>
  </si>
  <si>
    <t>763-670-9888</t>
  </si>
  <si>
    <t>katiesauve@hotmail.com</t>
  </si>
  <si>
    <t>Sauve</t>
  </si>
  <si>
    <t>Assistant Coach</t>
  </si>
  <si>
    <t>Team 4 - Columbia Blue - Coach Sauve/Jayasekera</t>
  </si>
  <si>
    <t>651-398-7266</t>
  </si>
  <si>
    <t>kirstenschaenzer@gmail.com</t>
  </si>
  <si>
    <t>kirsten</t>
  </si>
  <si>
    <t>schaenzer</t>
  </si>
  <si>
    <t>763-516-7698</t>
  </si>
  <si>
    <t>rumriverschlueters@comcast.net</t>
  </si>
  <si>
    <t>Linda</t>
  </si>
  <si>
    <t>Schlueter</t>
  </si>
  <si>
    <t>763-323-1233</t>
  </si>
  <si>
    <t>612-508-5553</t>
  </si>
  <si>
    <t>Kendra.Schmidt0731@gmail.com</t>
  </si>
  <si>
    <t>Kendra</t>
  </si>
  <si>
    <t>Schmidt</t>
  </si>
  <si>
    <t>952-250-4184</t>
  </si>
  <si>
    <t>ryan@schroederhomeworks.com</t>
  </si>
  <si>
    <t>Ryan</t>
  </si>
  <si>
    <t>Schroeder</t>
  </si>
  <si>
    <t>763-242-9835</t>
  </si>
  <si>
    <t>scottjjj5@aol.com</t>
  </si>
  <si>
    <t>612-619-1228</t>
  </si>
  <si>
    <t>WendySeidl@gmail.com</t>
  </si>
  <si>
    <t>Wendy</t>
  </si>
  <si>
    <t>Seidl</t>
  </si>
  <si>
    <t>763-242-3060</t>
  </si>
  <si>
    <t>Midhat04@yahoo.com</t>
  </si>
  <si>
    <t>Midhat</t>
  </si>
  <si>
    <t>Sivac</t>
  </si>
  <si>
    <t>763-245-3819</t>
  </si>
  <si>
    <t>763-807-1697</t>
  </si>
  <si>
    <t>andreae2919@gmail.com</t>
  </si>
  <si>
    <t>Andrea</t>
  </si>
  <si>
    <t>Small</t>
  </si>
  <si>
    <t>226-226-1994</t>
  </si>
  <si>
    <t>katelynnasmith@gmail.com</t>
  </si>
  <si>
    <t>Kate</t>
  </si>
  <si>
    <t>Smith</t>
  </si>
  <si>
    <t>706-763-0802</t>
  </si>
  <si>
    <t>mikesnicker@comcast.net</t>
  </si>
  <si>
    <t>Snicker</t>
  </si>
  <si>
    <t>763-421-2087</t>
  </si>
  <si>
    <t>612-501-8642</t>
  </si>
  <si>
    <t>communications@crsoccer.org</t>
  </si>
  <si>
    <t>Janetta</t>
  </si>
  <si>
    <t>Soccer</t>
  </si>
  <si>
    <t>612-555-1234</t>
  </si>
  <si>
    <t>stephens1229@gmail.com</t>
  </si>
  <si>
    <t>Stephens</t>
  </si>
  <si>
    <t>651-283-8711</t>
  </si>
  <si>
    <t>gandjstevenson@comcast.net</t>
  </si>
  <si>
    <t>Greg</t>
  </si>
  <si>
    <t>Stevenson</t>
  </si>
  <si>
    <t>612-270-7600</t>
  </si>
  <si>
    <t>Strasserfamily@live.com</t>
  </si>
  <si>
    <t>Kevin</t>
  </si>
  <si>
    <t>Strasser</t>
  </si>
  <si>
    <t>763-862-1335</t>
  </si>
  <si>
    <t>763-350-2171</t>
  </si>
  <si>
    <t>tsuch3@gmail.com</t>
  </si>
  <si>
    <t>Tara</t>
  </si>
  <si>
    <t>Such</t>
  </si>
  <si>
    <t>228-763-0323</t>
  </si>
  <si>
    <t>763-228-0323</t>
  </si>
  <si>
    <t>ssutter76@gmail.com</t>
  </si>
  <si>
    <t>Sean</t>
  </si>
  <si>
    <t>Sutter</t>
  </si>
  <si>
    <t>612-423-3582</t>
  </si>
  <si>
    <t>andrea@swanarchitecture.com</t>
  </si>
  <si>
    <t>Swan</t>
  </si>
  <si>
    <t>612-743-9650</t>
  </si>
  <si>
    <t>Syverson1975@comcast.net</t>
  </si>
  <si>
    <t>Syverson</t>
  </si>
  <si>
    <t>763-208-1288</t>
  </si>
  <si>
    <t>763-202-5795</t>
  </si>
  <si>
    <t>terebayza@comcast.net</t>
  </si>
  <si>
    <t>Terebayza</t>
  </si>
  <si>
    <t>612-759-7413</t>
  </si>
  <si>
    <t>jill.joe.tersteeg@gmail.com</t>
  </si>
  <si>
    <t>Tersteeg</t>
  </si>
  <si>
    <t>612-425-6141</t>
  </si>
  <si>
    <t>sevenkillz@gmail.com</t>
  </si>
  <si>
    <t>Fong</t>
  </si>
  <si>
    <t>Thor</t>
  </si>
  <si>
    <t>763-286-7861</t>
  </si>
  <si>
    <t>girma37@gmail.com</t>
  </si>
  <si>
    <t>Girma</t>
  </si>
  <si>
    <t>Tola</t>
  </si>
  <si>
    <t>612-309-0435</t>
  </si>
  <si>
    <t>Mbjune21@msn.com</t>
  </si>
  <si>
    <t>Torok</t>
  </si>
  <si>
    <t>763-753-7446</t>
  </si>
  <si>
    <t>612-916-1129</t>
  </si>
  <si>
    <t>paous2007@hotmail.com</t>
  </si>
  <si>
    <t>Mariama</t>
  </si>
  <si>
    <t>Touray</t>
  </si>
  <si>
    <t>763-269-9710</t>
  </si>
  <si>
    <t>763-267-5230</t>
  </si>
  <si>
    <t>trempe0027@msn.com</t>
  </si>
  <si>
    <t>Trempe</t>
  </si>
  <si>
    <t>763-767-2900</t>
  </si>
  <si>
    <t>763-670-2902</t>
  </si>
  <si>
    <t>trymuchas@gmail.com</t>
  </si>
  <si>
    <t>Sheila</t>
  </si>
  <si>
    <t>Trymucha</t>
  </si>
  <si>
    <t>9/9/2019; 9/10/19; 9/23/19</t>
  </si>
  <si>
    <t>763-222-9373</t>
  </si>
  <si>
    <t>mrstusler@gmail.com</t>
  </si>
  <si>
    <t>Tusler</t>
  </si>
  <si>
    <t>763-242-9243</t>
  </si>
  <si>
    <t>demkavejzovic101@gmail.com</t>
  </si>
  <si>
    <t>dema</t>
  </si>
  <si>
    <t>vejzovic</t>
  </si>
  <si>
    <t>763-706-7225</t>
  </si>
  <si>
    <t>caseyvik@gmail.com</t>
  </si>
  <si>
    <t>Casey</t>
  </si>
  <si>
    <t>Vik</t>
  </si>
  <si>
    <t>612-747-0769</t>
  </si>
  <si>
    <t>lgsvinlove@gmail.com</t>
  </si>
  <si>
    <t>Lorie</t>
  </si>
  <si>
    <t>Vinlove</t>
  </si>
  <si>
    <t>612-382-7311</t>
  </si>
  <si>
    <t>luckyduck1013@yahoo.com</t>
  </si>
  <si>
    <t>april</t>
  </si>
  <si>
    <t>vogel</t>
  </si>
  <si>
    <t>763-438-3470</t>
  </si>
  <si>
    <t>fwako01@gmail.com</t>
  </si>
  <si>
    <t>Faisal</t>
  </si>
  <si>
    <t>Wako</t>
  </si>
  <si>
    <t>763-227-3234</t>
  </si>
  <si>
    <t>tin_square2@yahoo.com</t>
  </si>
  <si>
    <t>Kristin</t>
  </si>
  <si>
    <t>Wang</t>
  </si>
  <si>
    <t>8/27/19; 9/12/2019; 9/19/2019</t>
  </si>
  <si>
    <t>651-214-0500</t>
  </si>
  <si>
    <t>pamelajweiss@aol.com</t>
  </si>
  <si>
    <t>Pam</t>
  </si>
  <si>
    <t>Weiss</t>
  </si>
  <si>
    <t>763-767-6982</t>
  </si>
  <si>
    <t>763-267-3382</t>
  </si>
  <si>
    <t>westbrookama367@gmail.com</t>
  </si>
  <si>
    <t>Westbrook</t>
  </si>
  <si>
    <t>763-222-9639</t>
  </si>
  <si>
    <t>Cwhitaker112@gmail.com</t>
  </si>
  <si>
    <t>Corry</t>
  </si>
  <si>
    <t>Whitaker</t>
  </si>
  <si>
    <t>763-213-3060</t>
  </si>
  <si>
    <t>763-203-1806</t>
  </si>
  <si>
    <t>rosiew77@gmail.com</t>
  </si>
  <si>
    <t>rosemary</t>
  </si>
  <si>
    <t>wielenberg</t>
  </si>
  <si>
    <t>612-703-1070</t>
  </si>
  <si>
    <t>jamie.s.w@hotmail.com</t>
  </si>
  <si>
    <t>Wilson</t>
  </si>
  <si>
    <t>9/11/2019; 9/18/2019; 9/23/19; 10/2/19</t>
  </si>
  <si>
    <t>612-213-6257</t>
  </si>
  <si>
    <t>beth0277@hotmail.com</t>
  </si>
  <si>
    <t>Wold</t>
  </si>
  <si>
    <t>763-205-3431</t>
  </si>
  <si>
    <t>952-457-2238</t>
  </si>
  <si>
    <t>e.wolfepack@gmail.com</t>
  </si>
  <si>
    <t>Emily</t>
  </si>
  <si>
    <t>Wolfe</t>
  </si>
  <si>
    <t>763-245-0223</t>
  </si>
  <si>
    <t>jyf112233@yahoo.com</t>
  </si>
  <si>
    <t>jemal</t>
  </si>
  <si>
    <t>yusuf</t>
  </si>
  <si>
    <t>763-226-7606</t>
  </si>
  <si>
    <t>763-568-8509</t>
  </si>
  <si>
    <t>hannahzornes@gmail.com</t>
  </si>
  <si>
    <t>Hannah</t>
  </si>
  <si>
    <t>Zornes</t>
  </si>
  <si>
    <t>9/9/2019; 9/16/2019; 9/23/19</t>
  </si>
  <si>
    <t>651-964-5908</t>
  </si>
  <si>
    <t xml:space="preserve">Frederick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</si>
</sst>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1"/>
      <color theme="1"/>
      <name val="Calibri"/>
      <scheme val="minor"/>
    </font>
    <font>
      <b/>
      <sz val="9.9499999999999993"/>
      <color theme="1"/>
      <name val="Verdana"/>
    </font>
    <font>
      <b/>
      <sz val="9.9499999999999993"/>
      <color theme="1"/>
      <name val="Verdana"/>
      <family val="2"/>
    </font>
    <font>
      <sz val="11"/>
      <color theme="1"/>
      <name val="Calibri"/>
      <scheme val="minor"/>
    </font>
    <font>
      <sz val="9.9499999999999993"/>
      <color theme="1"/>
      <name val="Verdana"/>
    </font>
    <font>
      <sz val="9.9499999999999993"/>
      <color rgb="FFFF00FF"/>
      <name val="Verdana"/>
      <family val="2"/>
    </font>
    <font>
      <sz val="9.9499999999999993"/>
      <color rgb="FF0070C0"/>
      <name val="Verdana"/>
      <family val="2"/>
    </font>
    <font>
      <sz val="9.9499999999999993"/>
      <color rgb="FFFF0000"/>
      <name val="Verdana"/>
      <family val="2"/>
    </font>
    <font>
      <sz val="9.9499999999999993"/>
      <color rgb="FF00B0F0"/>
      <name val="Verdana"/>
      <family val="2"/>
    </font>
    <font>
      <sz val="9.9499999999999993"/>
      <color rgb="FF00B050"/>
      <name val="Verdana"/>
      <family val="2"/>
    </font>
    <font>
      <sz val="9.9499999999999993"/>
      <color theme="1"/>
      <name val="Verdana"/>
      <family val="2"/>
    </font>
    <font>
      <sz val="11"/>
      <color rgb="FFFF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5F5F5"/>
        <bgColor rgb="FFFFFFFF"/>
      </patternFill>
    </fill>
    <fill>
      <patternFill patternType="solid">
        <fgColor rgb="FFFF99FF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1" applyProtection="0">
      <alignment horizontal="center" vertical="center"/>
    </xf>
    <xf numFmtId="0" fontId="3" fillId="0" borderId="2" applyNumberFormat="0" applyFont="0" applyFill="0" applyAlignment="0" applyProtection="0"/>
  </cellStyleXfs>
  <cellXfs count="25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14" fontId="2" fillId="5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4" fontId="4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 wrapText="1"/>
    </xf>
    <xf numFmtId="14" fontId="9" fillId="0" borderId="2" xfId="2" applyNumberFormat="1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0" fontId="10" fillId="0" borderId="2" xfId="2" applyFont="1" applyBorder="1" applyAlignment="1">
      <alignment horizontal="left" vertical="center" wrapText="1"/>
    </xf>
  </cellXfs>
  <cellStyles count="3">
    <cellStyle name="Border style" xfId="2"/>
    <cellStyle name="Gray styl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lunteer%20List%209.25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2">
          <cell r="C2" t="str">
            <v>Berkland14@gmail.com</v>
          </cell>
          <cell r="D2" t="str">
            <v>Head Coach</v>
          </cell>
          <cell r="E2" t="str">
            <v>Team 1 - Burnt Orange - Coach Berkland/Trimble</v>
          </cell>
        </row>
        <row r="3">
          <cell r="C3" t="str">
            <v>mikesnicker@comcast.net</v>
          </cell>
          <cell r="D3" t="str">
            <v>Board Member</v>
          </cell>
          <cell r="E3" t="str">
            <v>Board Member</v>
          </cell>
        </row>
        <row r="4">
          <cell r="C4" t="str">
            <v>bryanbright@hotmail.com</v>
          </cell>
          <cell r="D4" t="str">
            <v>Board Member</v>
          </cell>
          <cell r="E4" t="str">
            <v>Board Member</v>
          </cell>
        </row>
        <row r="5">
          <cell r="C5" t="str">
            <v>e.wolfepack@gmail.com</v>
          </cell>
          <cell r="D5" t="str">
            <v>Board Member</v>
          </cell>
          <cell r="E5" t="str">
            <v>Board Member</v>
          </cell>
        </row>
        <row r="6">
          <cell r="C6" t="str">
            <v>kimtrimble@comcast.net</v>
          </cell>
          <cell r="D6" t="str">
            <v>Assistant Coach</v>
          </cell>
          <cell r="E6" t="str">
            <v>Team 1 - Burnt Orange - Coach Berkland/Trimble</v>
          </cell>
        </row>
        <row r="7">
          <cell r="C7" t="str">
            <v>alphotography4@gmail.com</v>
          </cell>
          <cell r="D7" t="str">
            <v>Head Coach</v>
          </cell>
          <cell r="E7" t="str">
            <v>Team 1 - Kelly Green - Coach Lindsoe</v>
          </cell>
        </row>
        <row r="8">
          <cell r="C8" t="str">
            <v>achandangr@hotmail.com</v>
          </cell>
          <cell r="D8" t="str">
            <v>Assistant Coach</v>
          </cell>
          <cell r="E8" t="str">
            <v>Team 1 - Vegas Gold - Coach Smith/Rowe</v>
          </cell>
        </row>
        <row r="9">
          <cell r="C9" t="str">
            <v>mark@smithplanet.com</v>
          </cell>
          <cell r="D9" t="str">
            <v>Head Coach</v>
          </cell>
          <cell r="E9" t="str">
            <v>Team 1 - Vegas Gold - Coach Smith/Rowe</v>
          </cell>
        </row>
        <row r="10">
          <cell r="C10" t="str">
            <v>scottsbv@yahoo.com</v>
          </cell>
          <cell r="D10" t="str">
            <v>Head Coach</v>
          </cell>
          <cell r="E10" t="str">
            <v>Team 1 Geschwill: Purple</v>
          </cell>
        </row>
        <row r="11">
          <cell r="C11" t="str">
            <v>dpvanderweyst@gmail.com</v>
          </cell>
          <cell r="D11" t="str">
            <v>Assistant Coach</v>
          </cell>
          <cell r="E11" t="str">
            <v>Team 2 - Burnt Orange - Coach VanderWeyst</v>
          </cell>
        </row>
        <row r="12">
          <cell r="C12" t="str">
            <v>justn7@gmail.com</v>
          </cell>
          <cell r="D12" t="str">
            <v>Assistant Coach</v>
          </cell>
          <cell r="E12" t="str">
            <v>Team 2 - Graphite - Coach Burke/Houck</v>
          </cell>
        </row>
        <row r="13">
          <cell r="C13" t="str">
            <v>incrediblehouck115@gmail.com</v>
          </cell>
          <cell r="D13" t="str">
            <v>Assistant Coach</v>
          </cell>
          <cell r="E13" t="str">
            <v>Team 2 - Graphite - Coach Burke/Houck</v>
          </cell>
        </row>
        <row r="14">
          <cell r="C14" t="str">
            <v>futbol68232000@yahoo.com</v>
          </cell>
          <cell r="D14" t="str">
            <v>Head Coach</v>
          </cell>
          <cell r="E14" t="str">
            <v>Team 2 - White - Coach Dutcher/Olson</v>
          </cell>
        </row>
        <row r="15">
          <cell r="C15" t="str">
            <v>megan.f.rolfs@gmail.com</v>
          </cell>
          <cell r="D15" t="str">
            <v>Assistant Coach</v>
          </cell>
          <cell r="E15" t="str">
            <v>Team 2 - White - Coach Dutcher/Olson</v>
          </cell>
        </row>
        <row r="16">
          <cell r="C16" t="str">
            <v>bizandjosh@gmail.com</v>
          </cell>
          <cell r="D16" t="str">
            <v>Assistant Coach</v>
          </cell>
          <cell r="E16" t="str">
            <v>Team 2 Hengel: Burnt Orange</v>
          </cell>
        </row>
        <row r="17">
          <cell r="C17" t="str">
            <v>joshuahengel@gmail.com</v>
          </cell>
          <cell r="D17" t="str">
            <v>Head Coach</v>
          </cell>
          <cell r="E17" t="str">
            <v>Team 2 Hengel: Burnt Orange</v>
          </cell>
        </row>
        <row r="18">
          <cell r="C18" t="str">
            <v>mattwolsen@hotmail.com</v>
          </cell>
          <cell r="D18" t="str">
            <v>Assistant Coach</v>
          </cell>
          <cell r="E18" t="str">
            <v>Team 3 - Burnt Orange - Coach Olsen</v>
          </cell>
        </row>
        <row r="19">
          <cell r="C19" t="str">
            <v>philgallipo@yahoo.com</v>
          </cell>
          <cell r="D19" t="str">
            <v>Head Coach</v>
          </cell>
          <cell r="E19" t="str">
            <v>Team 3 - Columbia Blue - Coach Gallipo</v>
          </cell>
        </row>
        <row r="20">
          <cell r="C20" t="str">
            <v>tayden60@msn.com</v>
          </cell>
          <cell r="D20" t="str">
            <v>Head Coach</v>
          </cell>
          <cell r="E20" t="str">
            <v>Team 3 - Columbia Blue - Coach Hayden</v>
          </cell>
        </row>
        <row r="21">
          <cell r="C21" t="str">
            <v>djsuperfox@outlook.com</v>
          </cell>
          <cell r="D21" t="str">
            <v>Head Coach</v>
          </cell>
          <cell r="E21" t="str">
            <v>Team 3 Johnson: Light Blue</v>
          </cell>
        </row>
        <row r="22">
          <cell r="C22" t="str">
            <v>cmjayasekera@gmail.com</v>
          </cell>
          <cell r="D22" t="str">
            <v>Assistant Coach</v>
          </cell>
          <cell r="E22" t="str">
            <v>Team 4 - Columbia Blue - Coach Sauve/Jayasekera</v>
          </cell>
        </row>
        <row r="23">
          <cell r="C23" t="str">
            <v>bare_foot20m@msn.com</v>
          </cell>
          <cell r="D23" t="str">
            <v>Assistant Coach</v>
          </cell>
          <cell r="E23" t="str">
            <v>Team 4 - Columbia Blue - Coach Sauve/Jayasekera</v>
          </cell>
        </row>
        <row r="24">
          <cell r="C24" t="str">
            <v>ben80barnes@gmail.com</v>
          </cell>
          <cell r="D24" t="str">
            <v>Assistant Coach</v>
          </cell>
          <cell r="E24" t="str">
            <v>Team 4 - Kelly Green - Coach Barnes/Salguero</v>
          </cell>
        </row>
        <row r="25">
          <cell r="C25" t="str">
            <v>Juan_ManuelSM@hotmail.com</v>
          </cell>
          <cell r="D25" t="str">
            <v>Assistant Coach</v>
          </cell>
          <cell r="E25" t="str">
            <v>Team 4 - Kelly Green - Coach Barnes/Salguero</v>
          </cell>
        </row>
        <row r="26">
          <cell r="C26" t="str">
            <v>Tamara.weston@lssmn.org</v>
          </cell>
          <cell r="D26" t="str">
            <v>Head Coach</v>
          </cell>
          <cell r="E26" t="str">
            <v>Team 4 - Kelly Green - Coach Weston</v>
          </cell>
        </row>
        <row r="27">
          <cell r="C27" t="str">
            <v>brett.ortler@gmail.com</v>
          </cell>
          <cell r="D27" t="str">
            <v>Head Coach</v>
          </cell>
          <cell r="E27" t="str">
            <v>Team 4 Ortler: Kelley Green</v>
          </cell>
        </row>
        <row r="28">
          <cell r="C28" t="str">
            <v>chad.engelhart@gmail.com</v>
          </cell>
          <cell r="D28" t="str">
            <v>Head Coach</v>
          </cell>
          <cell r="E28" t="str">
            <v>Team 5 - Maroon - Coach Engelhart/Gonquio</v>
          </cell>
        </row>
        <row r="29">
          <cell r="C29" t="str">
            <v>cuddlebunnie1992@yahoo.com</v>
          </cell>
          <cell r="D29" t="str">
            <v>Assistant Coach</v>
          </cell>
          <cell r="E29" t="str">
            <v>Team 5 - Maroon - Coach Engelhart/Gonquio</v>
          </cell>
        </row>
        <row r="30">
          <cell r="C30" t="str">
            <v>kristinmurphy368@gmail.com</v>
          </cell>
          <cell r="D30" t="str">
            <v>General Volunteer Duties</v>
          </cell>
          <cell r="E30" t="str">
            <v>Team 5 - White - Coach Pierce/Murphy</v>
          </cell>
        </row>
        <row r="31">
          <cell r="C31" t="str">
            <v>danpierce1013@gmail.com</v>
          </cell>
          <cell r="D31" t="str">
            <v>Assistant Coach</v>
          </cell>
          <cell r="E31" t="str">
            <v>Team 5 - White - Coach Pierce/Murphy</v>
          </cell>
        </row>
        <row r="32">
          <cell r="C32" t="str">
            <v>kmlopez1316@gmail.com</v>
          </cell>
          <cell r="D32" t="str">
            <v>Team Communicator/Side Line Coordinator</v>
          </cell>
          <cell r="E32" t="str">
            <v>Team 6 - Graphite - Coach Lopez</v>
          </cell>
        </row>
        <row r="33">
          <cell r="C33" t="str">
            <v>rlopezjr24@gmail.com</v>
          </cell>
          <cell r="D33" t="str">
            <v>Head Coach</v>
          </cell>
          <cell r="E33" t="str">
            <v>Team 6 - Graphite - Coach Lopez</v>
          </cell>
        </row>
        <row r="34">
          <cell r="C34" t="str">
            <v>stacy.johnson12874@gmail.com</v>
          </cell>
          <cell r="D34" t="str">
            <v>Assistant Coach</v>
          </cell>
          <cell r="E34" t="str">
            <v>Team 6 - White - Coach Lindsoe/Johnson</v>
          </cell>
        </row>
        <row r="35">
          <cell r="C35" t="str">
            <v>alphotography4@gmail.com</v>
          </cell>
          <cell r="D35" t="str">
            <v>Head Coach</v>
          </cell>
          <cell r="E35" t="str">
            <v>Team 6 - White - Coach Lindsoe/Johnson</v>
          </cell>
        </row>
        <row r="36">
          <cell r="C36" t="str">
            <v>fanefam@live.com</v>
          </cell>
          <cell r="D36" t="str">
            <v>Team Communicator/Side Line Coordinator</v>
          </cell>
          <cell r="E36" t="str">
            <v>Unallocated</v>
          </cell>
        </row>
        <row r="37">
          <cell r="C37" t="str">
            <v>shcasady@gmail.com</v>
          </cell>
          <cell r="D37" t="str">
            <v>General Volunteer Duties</v>
          </cell>
          <cell r="E37" t="str">
            <v>Unallocated</v>
          </cell>
        </row>
        <row r="38">
          <cell r="C38" t="str">
            <v>snankoo@msn.com</v>
          </cell>
          <cell r="D38" t="str">
            <v>Age Group Coordinator/Rec Committee Member</v>
          </cell>
          <cell r="E38" t="str">
            <v>Unallocated</v>
          </cell>
        </row>
        <row r="39">
          <cell r="C39" t="str">
            <v>amygeyervelasquez@gmail.com</v>
          </cell>
          <cell r="D39" t="str">
            <v>General Volunteer Duties</v>
          </cell>
          <cell r="E39" t="str">
            <v>Unallocated</v>
          </cell>
        </row>
        <row r="40">
          <cell r="C40" t="str">
            <v>laurellivingston@outlook.com</v>
          </cell>
          <cell r="D40" t="str">
            <v>General Volunteer Duties</v>
          </cell>
          <cell r="E40" t="str">
            <v>Unallocated</v>
          </cell>
        </row>
        <row r="41">
          <cell r="C41" t="str">
            <v>malloryrlucero@gmail.com</v>
          </cell>
          <cell r="D41" t="str">
            <v>Team Communicator/Side Line Coordinator</v>
          </cell>
          <cell r="E41" t="str">
            <v>Unallocated</v>
          </cell>
        </row>
        <row r="42">
          <cell r="C42" t="str">
            <v>eperzhu@msn.com</v>
          </cell>
          <cell r="D42" t="str">
            <v>General Volunteer Duties</v>
          </cell>
          <cell r="E42" t="str">
            <v>Unallocated</v>
          </cell>
        </row>
        <row r="43">
          <cell r="C43" t="str">
            <v>amymorgantini@yahoo.com</v>
          </cell>
          <cell r="D43" t="str">
            <v>General Volunteer Duties</v>
          </cell>
          <cell r="E43" t="str">
            <v>Unallocated</v>
          </cell>
        </row>
        <row r="44">
          <cell r="C44" t="str">
            <v>sshaffer534@hotmail.com</v>
          </cell>
          <cell r="D44" t="str">
            <v>General Volunteer Duties</v>
          </cell>
          <cell r="E44" t="str">
            <v>Unallocated</v>
          </cell>
        </row>
        <row r="45">
          <cell r="C45" t="str">
            <v>holly2419@yahoo.com</v>
          </cell>
          <cell r="D45" t="str">
            <v>General Volunteer Duties</v>
          </cell>
          <cell r="E45" t="str">
            <v>Unallocated</v>
          </cell>
        </row>
        <row r="46">
          <cell r="C46" t="str">
            <v>Tamara.weston@lssmn.org</v>
          </cell>
          <cell r="D46" t="str">
            <v>Assistant Coach</v>
          </cell>
          <cell r="E46" t="str">
            <v>Unallocated</v>
          </cell>
        </row>
        <row r="47">
          <cell r="C47" t="str">
            <v>jkdominguez73@gmail.com</v>
          </cell>
          <cell r="D47" t="str">
            <v>General Volunteer Duties</v>
          </cell>
          <cell r="E47" t="str">
            <v>Unallocated</v>
          </cell>
        </row>
        <row r="48">
          <cell r="C48" t="str">
            <v>jcg88@bitstream.net</v>
          </cell>
          <cell r="D48" t="str">
            <v>General Volunteer Duties</v>
          </cell>
          <cell r="E48" t="str">
            <v>Unallocated</v>
          </cell>
        </row>
        <row r="49">
          <cell r="C49" t="str">
            <v>mallawi72@yahoo.com</v>
          </cell>
          <cell r="D49" t="str">
            <v>Head Coach</v>
          </cell>
          <cell r="E49" t="str">
            <v>Unallocated</v>
          </cell>
        </row>
        <row r="50">
          <cell r="C50" t="str">
            <v>teensoft@comcast.net</v>
          </cell>
          <cell r="D50" t="str">
            <v>General Volunteer Duties</v>
          </cell>
          <cell r="E50" t="str">
            <v>Unallocated</v>
          </cell>
        </row>
        <row r="51">
          <cell r="C51" t="str">
            <v>92.jclement@gmail.com</v>
          </cell>
          <cell r="D51" t="str">
            <v>General Volunteer Duties</v>
          </cell>
          <cell r="E51" t="str">
            <v>Unallocated</v>
          </cell>
        </row>
        <row r="52">
          <cell r="C52" t="str">
            <v>tina.nygard58@yahoo.com</v>
          </cell>
          <cell r="D52" t="str">
            <v>General Volunteer Duties</v>
          </cell>
          <cell r="E52" t="str">
            <v>Unallocated</v>
          </cell>
        </row>
        <row r="53">
          <cell r="C53" t="str">
            <v>bethany.glines@gmail.com</v>
          </cell>
          <cell r="D53" t="str">
            <v>General Volunteer Duties</v>
          </cell>
          <cell r="E53" t="str">
            <v>Unallocated</v>
          </cell>
        </row>
        <row r="54">
          <cell r="C54" t="str">
            <v>hagman1027@yahoo.com</v>
          </cell>
          <cell r="D54" t="str">
            <v>General Volunteer Duties</v>
          </cell>
          <cell r="E54" t="str">
            <v>Unallocated</v>
          </cell>
        </row>
        <row r="55">
          <cell r="C55" t="str">
            <v>krebssr@gmail.com</v>
          </cell>
          <cell r="D55" t="str">
            <v>General Volunteer Duties</v>
          </cell>
          <cell r="E55" t="str">
            <v>Unallocated</v>
          </cell>
        </row>
        <row r="56">
          <cell r="C56" t="str">
            <v>brett.ortler@gmail.com</v>
          </cell>
          <cell r="D56" t="str">
            <v>Assistant Coach</v>
          </cell>
          <cell r="E56" t="str">
            <v>Unallocated</v>
          </cell>
        </row>
        <row r="57">
          <cell r="C57" t="str">
            <v>Carissa.barott@bsci.com</v>
          </cell>
          <cell r="D57" t="str">
            <v>General Volunteer Duties</v>
          </cell>
          <cell r="E57" t="str">
            <v>Unallocated</v>
          </cell>
        </row>
        <row r="58">
          <cell r="C58" t="str">
            <v>robin.broen@gmail.com</v>
          </cell>
          <cell r="D58" t="str">
            <v>General Volunteer Duties</v>
          </cell>
          <cell r="E58" t="str">
            <v>Unallocated</v>
          </cell>
        </row>
        <row r="59">
          <cell r="C59" t="str">
            <v>susieq59410@yahoo.com</v>
          </cell>
          <cell r="D59" t="str">
            <v>General Volunteer Duties</v>
          </cell>
          <cell r="E59" t="str">
            <v>Unallocated</v>
          </cell>
        </row>
        <row r="60">
          <cell r="C60" t="str">
            <v>atticusndeanna@gmail.com</v>
          </cell>
          <cell r="D60" t="str">
            <v>General Volunteer Duties</v>
          </cell>
          <cell r="E60" t="str">
            <v>Unallocated</v>
          </cell>
        </row>
        <row r="61">
          <cell r="C61" t="str">
            <v>tina.nygard58@yahoo.com</v>
          </cell>
          <cell r="D61" t="str">
            <v>General Volunteer Duties</v>
          </cell>
          <cell r="E61" t="str">
            <v>Unallocated</v>
          </cell>
        </row>
        <row r="62">
          <cell r="C62" t="str">
            <v>jennifer.gallipo@yahoo.com</v>
          </cell>
          <cell r="D62" t="str">
            <v>Age Group Coordinator/Rec Committee Member</v>
          </cell>
          <cell r="E62" t="str">
            <v>Unallocated</v>
          </cell>
        </row>
        <row r="63">
          <cell r="C63" t="str">
            <v>kellyjogauvin@Hotmail.com</v>
          </cell>
          <cell r="D63" t="str">
            <v>General Volunteer Duties</v>
          </cell>
          <cell r="E63" t="str">
            <v>Unallocated</v>
          </cell>
        </row>
        <row r="64">
          <cell r="C64" t="str">
            <v>christine.huggett@yahoo.com</v>
          </cell>
          <cell r="D64" t="str">
            <v>General Volunteer Duties</v>
          </cell>
          <cell r="E64" t="str">
            <v>Unallocated</v>
          </cell>
        </row>
        <row r="65">
          <cell r="C65" t="str">
            <v>sharifa777@yahoo.com</v>
          </cell>
          <cell r="D65" t="str">
            <v>Team Communicator/Side Line Coordinator</v>
          </cell>
          <cell r="E65" t="str">
            <v>Unallocated</v>
          </cell>
        </row>
        <row r="66">
          <cell r="C66" t="str">
            <v>eeiynck@yahoo.com</v>
          </cell>
          <cell r="D66" t="str">
            <v>Team Communicator/Side Line Coordinator</v>
          </cell>
          <cell r="E66" t="str">
            <v>Unallocated</v>
          </cell>
        </row>
        <row r="67">
          <cell r="C67" t="str">
            <v>senskenick@gmail.com</v>
          </cell>
          <cell r="D67" t="str">
            <v>General Volunteer Duties</v>
          </cell>
          <cell r="E67" t="str">
            <v>Unallocated</v>
          </cell>
        </row>
        <row r="68">
          <cell r="C68" t="str">
            <v>kristieoellien28@gmail.com</v>
          </cell>
          <cell r="D68" t="str">
            <v>Assistant Coach</v>
          </cell>
          <cell r="E68" t="str">
            <v>Unallocated</v>
          </cell>
        </row>
        <row r="69">
          <cell r="C69" t="str">
            <v>kristieoellien28@gmail.com</v>
          </cell>
          <cell r="D69" t="str">
            <v>General Volunteer Duties</v>
          </cell>
          <cell r="E69" t="str">
            <v>Unallocated</v>
          </cell>
        </row>
        <row r="70">
          <cell r="C70" t="str">
            <v>kristieoellien28@gmail.com</v>
          </cell>
          <cell r="D70" t="str">
            <v>Team Communicator/Side Line Coordinator</v>
          </cell>
          <cell r="E70" t="str">
            <v>Unallocated</v>
          </cell>
        </row>
        <row r="71">
          <cell r="C71" t="str">
            <v>brett.ortler@gmail.com</v>
          </cell>
          <cell r="D71" t="str">
            <v>Assistant Coach</v>
          </cell>
          <cell r="E71" t="str">
            <v>Unallocated</v>
          </cell>
        </row>
        <row r="72">
          <cell r="C72" t="str">
            <v>brett.ortler@gmail.com</v>
          </cell>
          <cell r="D72" t="str">
            <v>Head Coach</v>
          </cell>
          <cell r="E72" t="str">
            <v>Unallocated</v>
          </cell>
        </row>
        <row r="73">
          <cell r="C73" t="str">
            <v>sshaffer534@hotmail.com</v>
          </cell>
          <cell r="D73" t="str">
            <v>General Volunteer Duties</v>
          </cell>
          <cell r="E73" t="str">
            <v>Unallocated</v>
          </cell>
        </row>
        <row r="74">
          <cell r="C74" t="str">
            <v>aleshia.sydness@gmail.com</v>
          </cell>
          <cell r="D74" t="str">
            <v>General Volunteer Duties</v>
          </cell>
          <cell r="E74" t="str">
            <v>Unallocated</v>
          </cell>
        </row>
        <row r="75">
          <cell r="C75" t="str">
            <v>teetooakanni@gmail.com</v>
          </cell>
          <cell r="D75" t="str">
            <v>General Volunteer Duties</v>
          </cell>
          <cell r="E75" t="str">
            <v>Unallocated</v>
          </cell>
        </row>
        <row r="76">
          <cell r="C76" t="str">
            <v>susieq59410@yahoo.com</v>
          </cell>
          <cell r="D76" t="str">
            <v>General Volunteer Duties</v>
          </cell>
          <cell r="E76" t="str">
            <v>Unallocated</v>
          </cell>
        </row>
        <row r="77">
          <cell r="C77" t="str">
            <v>kellyjogauvin@Hotmail.com</v>
          </cell>
          <cell r="D77" t="str">
            <v>General Volunteer Duties</v>
          </cell>
          <cell r="E77" t="str">
            <v>Unallocated</v>
          </cell>
        </row>
        <row r="78">
          <cell r="C78" t="str">
            <v>mkong81@gmail.com</v>
          </cell>
          <cell r="D78" t="str">
            <v>General Volunteer Duties</v>
          </cell>
          <cell r="E78" t="str">
            <v>Unallocated</v>
          </cell>
        </row>
        <row r="79">
          <cell r="C79" t="str">
            <v>carazanko@yahoo.com</v>
          </cell>
          <cell r="D79" t="str">
            <v>General Volunteer Duties</v>
          </cell>
          <cell r="E79" t="str">
            <v>Unallocated</v>
          </cell>
        </row>
        <row r="80">
          <cell r="C80" t="str">
            <v>jmadetzke@gmail.com</v>
          </cell>
          <cell r="D80" t="str">
            <v>General Volunteer Duties</v>
          </cell>
          <cell r="E80" t="str">
            <v>Unallocated</v>
          </cell>
        </row>
        <row r="81">
          <cell r="C81" t="str">
            <v>tgfekurezi@gmail.com</v>
          </cell>
          <cell r="D81" t="str">
            <v>General Volunteer Duties</v>
          </cell>
          <cell r="E81" t="str">
            <v>Unallocated</v>
          </cell>
        </row>
        <row r="82">
          <cell r="C82" t="str">
            <v>matthew.melland1@gmail.com</v>
          </cell>
          <cell r="D82" t="str">
            <v>General Volunteer Duties</v>
          </cell>
          <cell r="E82" t="str">
            <v>Unallocated</v>
          </cell>
        </row>
        <row r="83">
          <cell r="C83" t="str">
            <v>tsw.jmoore@yahoo.com</v>
          </cell>
          <cell r="D83" t="str">
            <v>General Volunteer Duties</v>
          </cell>
          <cell r="E83" t="str">
            <v>Unallocated</v>
          </cell>
        </row>
        <row r="84">
          <cell r="C84" t="str">
            <v>megan.f.rolfs@gmail.com</v>
          </cell>
          <cell r="D84" t="str">
            <v>Team Communicator/Side Line Coordinator</v>
          </cell>
          <cell r="E84" t="str">
            <v>Unallocated</v>
          </cell>
        </row>
        <row r="85">
          <cell r="C85" t="str">
            <v>angelasebranek@gmail.com</v>
          </cell>
          <cell r="D85" t="str">
            <v>General Volunteer Duties</v>
          </cell>
          <cell r="E85" t="str">
            <v>Unallocated</v>
          </cell>
        </row>
        <row r="86">
          <cell r="C86" t="str">
            <v>holly2419@yahoo.com</v>
          </cell>
          <cell r="D86" t="str">
            <v>General Volunteer Duties</v>
          </cell>
          <cell r="E86" t="str">
            <v>Unallocated</v>
          </cell>
        </row>
        <row r="87">
          <cell r="C87" t="str">
            <v>kmwacker@gmail.com</v>
          </cell>
          <cell r="D87" t="str">
            <v>General Volunteer Duties</v>
          </cell>
          <cell r="E87" t="str">
            <v>Unallocated</v>
          </cell>
        </row>
        <row r="88">
          <cell r="C88" t="str">
            <v>shannon.nicole.waldron@gmail.com</v>
          </cell>
          <cell r="D88" t="str">
            <v>General Volunteer Duties</v>
          </cell>
          <cell r="E88" t="str">
            <v>Unallocated</v>
          </cell>
        </row>
        <row r="89">
          <cell r="C89" t="str">
            <v>angelicacrdc@gmail.com</v>
          </cell>
          <cell r="D89" t="str">
            <v>General Volunteer Duties</v>
          </cell>
          <cell r="E89" t="str">
            <v>Unallocated</v>
          </cell>
        </row>
        <row r="90">
          <cell r="C90" t="str">
            <v>bethany.glines@gmail.com</v>
          </cell>
          <cell r="D90" t="str">
            <v>General Volunteer Duties</v>
          </cell>
          <cell r="E90" t="str">
            <v>Unallocated</v>
          </cell>
        </row>
        <row r="91">
          <cell r="C91" t="str">
            <v>dustinandstacyjohnson@gmail.com</v>
          </cell>
          <cell r="D91" t="str">
            <v>General Volunteer Duties</v>
          </cell>
          <cell r="E91" t="str">
            <v>Unallocated</v>
          </cell>
        </row>
        <row r="92">
          <cell r="C92" t="str">
            <v>bradbone73@gmail.com</v>
          </cell>
          <cell r="D92" t="str">
            <v>Head Coach</v>
          </cell>
          <cell r="E92" t="str">
            <v>CRU Boys 2005 Blue</v>
          </cell>
        </row>
        <row r="93">
          <cell r="C93" t="str">
            <v>sarahc727@msn.com</v>
          </cell>
          <cell r="D93" t="str">
            <v>Team Manager</v>
          </cell>
          <cell r="E93" t="str">
            <v>CRU Boys 2005 Blue</v>
          </cell>
        </row>
        <row r="94">
          <cell r="C94" t="str">
            <v>dennishevern@msn.com</v>
          </cell>
          <cell r="D94" t="str">
            <v>Assistant Coach</v>
          </cell>
          <cell r="E94" t="str">
            <v>CRU Boys 2005 Blue</v>
          </cell>
        </row>
        <row r="95">
          <cell r="C95" t="str">
            <v>susiek@usfamily.net</v>
          </cell>
          <cell r="D95" t="str">
            <v>Team Manager</v>
          </cell>
          <cell r="E95" t="str">
            <v>CRU Girls 2002 Black</v>
          </cell>
        </row>
        <row r="96">
          <cell r="C96" t="str">
            <v>jillandmattrobinson@yahoo.com</v>
          </cell>
          <cell r="D96" t="str">
            <v>Team Manager</v>
          </cell>
          <cell r="E96" t="str">
            <v>CRU Girls 2004 Black</v>
          </cell>
        </row>
        <row r="97">
          <cell r="C97" t="str">
            <v>kgambino@q.com</v>
          </cell>
          <cell r="D97" t="str">
            <v>Head Coach</v>
          </cell>
          <cell r="E97" t="str">
            <v>CRU Girls 2004 Blue</v>
          </cell>
        </row>
        <row r="98">
          <cell r="C98" t="str">
            <v>long0162@umn.edu</v>
          </cell>
          <cell r="D98" t="str">
            <v>Team Manager</v>
          </cell>
          <cell r="E98" t="str">
            <v>CRU Girls 2004 Blue</v>
          </cell>
        </row>
        <row r="99">
          <cell r="C99" t="str">
            <v>teresakarsten@msn.com</v>
          </cell>
          <cell r="D99" t="str">
            <v>Head Coach</v>
          </cell>
          <cell r="E99" t="str">
            <v>CRU Girls 2005 Blue</v>
          </cell>
        </row>
        <row r="100">
          <cell r="C100" t="str">
            <v>mattjgerard@gmail.com</v>
          </cell>
          <cell r="D100" t="str">
            <v>Assistant Coach</v>
          </cell>
          <cell r="E100" t="str">
            <v>Unallocated</v>
          </cell>
        </row>
        <row r="101">
          <cell r="C101" t="str">
            <v>mallawi72@yahoo.com</v>
          </cell>
          <cell r="D101" t="str">
            <v>Head Coach</v>
          </cell>
          <cell r="E101" t="str">
            <v>Unallocated</v>
          </cell>
        </row>
        <row r="102">
          <cell r="C102" t="str">
            <v>bakrid@aol.com</v>
          </cell>
          <cell r="D102" t="str">
            <v>Head Coach</v>
          </cell>
          <cell r="E102" t="str">
            <v>CRU 2006 Girls Black</v>
          </cell>
        </row>
        <row r="103">
          <cell r="C103" t="str">
            <v>gandjstevenson@comcast.net</v>
          </cell>
          <cell r="D103" t="str">
            <v>Assistant Coach</v>
          </cell>
          <cell r="E103" t="str">
            <v>CRU 2006 Girls Black</v>
          </cell>
        </row>
        <row r="104">
          <cell r="C104" t="str">
            <v>stevenson22@hotmail.com</v>
          </cell>
          <cell r="D104" t="str">
            <v>Team Manager</v>
          </cell>
          <cell r="E104" t="str">
            <v>CRU 2006 Girls Black</v>
          </cell>
        </row>
        <row r="105">
          <cell r="C105" t="str">
            <v>fguenther01@gmail.com</v>
          </cell>
          <cell r="D105" t="str">
            <v>Assistant Coach</v>
          </cell>
          <cell r="E105" t="str">
            <v>CRU Boys 2006</v>
          </cell>
        </row>
        <row r="106">
          <cell r="C106" t="str">
            <v>ryan@schroederhomeworks.com</v>
          </cell>
          <cell r="D106" t="str">
            <v>Head Coach</v>
          </cell>
          <cell r="E106" t="str">
            <v>CRU Boys 2006</v>
          </cell>
        </row>
        <row r="107">
          <cell r="C107" t="str">
            <v>paous2007@gmail.com</v>
          </cell>
          <cell r="D107" t="str">
            <v>Assistant Coach</v>
          </cell>
          <cell r="E107" t="str">
            <v>CRU Boys 2006</v>
          </cell>
        </row>
        <row r="108">
          <cell r="C108" t="str">
            <v>jtfabel@comcast.net</v>
          </cell>
          <cell r="D108" t="str">
            <v>Team Manager</v>
          </cell>
          <cell r="E108" t="str">
            <v>CRU Boys 2006 Black</v>
          </cell>
        </row>
        <row r="109">
          <cell r="C109" t="str">
            <v>isaacson.paye10@gmail.com</v>
          </cell>
          <cell r="D109" t="str">
            <v>Head Coach</v>
          </cell>
          <cell r="E109" t="str">
            <v>CRU Boys 2006 Black</v>
          </cell>
        </row>
        <row r="110">
          <cell r="C110" t="str">
            <v>martin.schmidt1066@gmail.com</v>
          </cell>
          <cell r="D110" t="str">
            <v>Assistant Coach</v>
          </cell>
          <cell r="E110" t="str">
            <v>CRU Boys 2006 Black</v>
          </cell>
        </row>
        <row r="111">
          <cell r="C111" t="str">
            <v>Minni_roc@hotmail.com</v>
          </cell>
          <cell r="D111" t="str">
            <v>Assistant Coach</v>
          </cell>
          <cell r="E111" t="str">
            <v>CRU Boys 2006 Blue</v>
          </cell>
        </row>
        <row r="112">
          <cell r="C112" t="str">
            <v>Strasserfamily@live.com</v>
          </cell>
          <cell r="D112" t="str">
            <v>Head Coach</v>
          </cell>
          <cell r="E112" t="str">
            <v>CRU Boys 2006 Blue</v>
          </cell>
        </row>
        <row r="113">
          <cell r="C113" t="str">
            <v>sscarrella.hirsh@gmail.com</v>
          </cell>
          <cell r="D113" t="str">
            <v>Head Coach</v>
          </cell>
          <cell r="E113" t="str">
            <v>CRU Boys 2008 Black</v>
          </cell>
        </row>
        <row r="114">
          <cell r="C114" t="str">
            <v>holt.christy@gmail.com</v>
          </cell>
          <cell r="D114" t="str">
            <v>Team Manager</v>
          </cell>
          <cell r="E114" t="str">
            <v>CRU Boys 2008 Black</v>
          </cell>
        </row>
        <row r="115">
          <cell r="C115" t="str">
            <v>bare_foot20m@msn.com</v>
          </cell>
          <cell r="D115" t="str">
            <v>Assistant Coach</v>
          </cell>
          <cell r="E115" t="str">
            <v>CRU Boys 2008 Black</v>
          </cell>
        </row>
        <row r="116">
          <cell r="C116" t="str">
            <v>carlosalfaro321@hotmail.com</v>
          </cell>
          <cell r="D116" t="str">
            <v>Head Coach</v>
          </cell>
          <cell r="E116" t="str">
            <v>CRU Boys 2009 Black</v>
          </cell>
        </row>
        <row r="117">
          <cell r="C117" t="str">
            <v>laminb2001@yahoo.com</v>
          </cell>
          <cell r="D117" t="str">
            <v>Assistant Coach</v>
          </cell>
          <cell r="E117" t="str">
            <v>CRU Boys 2009 Black</v>
          </cell>
        </row>
        <row r="118">
          <cell r="C118" t="str">
            <v>thegramsfamilymn@gmail.com</v>
          </cell>
          <cell r="D118" t="str">
            <v>Assistant Coach</v>
          </cell>
          <cell r="E118" t="str">
            <v>CRU Boys 2009 Black</v>
          </cell>
        </row>
        <row r="119">
          <cell r="C119" t="str">
            <v>Midhat04@yahoo.com</v>
          </cell>
          <cell r="D119" t="str">
            <v>Assistant Coach</v>
          </cell>
          <cell r="E119" t="str">
            <v>CRU Boys 2009 Black</v>
          </cell>
        </row>
        <row r="120">
          <cell r="C120" t="str">
            <v>beth0277@hotmail.com</v>
          </cell>
          <cell r="D120" t="str">
            <v>Team Manager</v>
          </cell>
          <cell r="E120" t="str">
            <v>CRU Boys 2009 Black</v>
          </cell>
        </row>
        <row r="121">
          <cell r="C121" t="str">
            <v>carlosalfaro321@hotmail.com</v>
          </cell>
          <cell r="D121" t="str">
            <v>Assistant Coach</v>
          </cell>
          <cell r="E121" t="str">
            <v>CRU Boys 2009 Blue 1</v>
          </cell>
        </row>
        <row r="122">
          <cell r="C122" t="str">
            <v>laminb2001@yahoo.com</v>
          </cell>
          <cell r="D122" t="str">
            <v>Assistant Coach</v>
          </cell>
          <cell r="E122" t="str">
            <v>CRU Boys 2009 Blue 1</v>
          </cell>
        </row>
        <row r="123">
          <cell r="C123" t="str">
            <v>dorn.angie@gmail.com</v>
          </cell>
          <cell r="D123" t="str">
            <v>Team Manager</v>
          </cell>
          <cell r="E123" t="str">
            <v>CRU Boys 2009 Blue 1</v>
          </cell>
        </row>
        <row r="124">
          <cell r="C124" t="str">
            <v>thegramsfamilymn@gmail.com</v>
          </cell>
          <cell r="D124" t="str">
            <v>Assistant Coach</v>
          </cell>
          <cell r="E124" t="str">
            <v>CRU Boys 2009 Blue 1</v>
          </cell>
        </row>
        <row r="125">
          <cell r="C125" t="str">
            <v>jo.olson@rocketmail.com</v>
          </cell>
          <cell r="D125" t="str">
            <v>Team Manager</v>
          </cell>
          <cell r="E125" t="str">
            <v>CRU Boys 2009 Blue 1</v>
          </cell>
        </row>
        <row r="126">
          <cell r="C126" t="str">
            <v>Midhat04@yahoo.com</v>
          </cell>
          <cell r="D126" t="str">
            <v>Head Coach</v>
          </cell>
          <cell r="E126" t="str">
            <v>CRU Boys 2009 Blue 1</v>
          </cell>
        </row>
        <row r="127">
          <cell r="C127" t="str">
            <v>thegramsfamilymn@gmail.com</v>
          </cell>
          <cell r="D127" t="str">
            <v>Assistant Coach</v>
          </cell>
          <cell r="E127" t="str">
            <v>CRU Boys 2009 Blue2</v>
          </cell>
        </row>
        <row r="128">
          <cell r="C128" t="str">
            <v>mmgleo@msn.com</v>
          </cell>
          <cell r="D128" t="str">
            <v>Team Manager</v>
          </cell>
          <cell r="E128" t="str">
            <v>CRU Boys 2009 Blue2</v>
          </cell>
        </row>
        <row r="129">
          <cell r="C129" t="str">
            <v>russell.thomas.howard@gmail.com</v>
          </cell>
          <cell r="D129" t="str">
            <v>Head Coach</v>
          </cell>
          <cell r="E129" t="str">
            <v>CRU Boys 2009 Blue2</v>
          </cell>
        </row>
        <row r="130">
          <cell r="C130" t="str">
            <v>amygustafson23@yahoo.com</v>
          </cell>
          <cell r="D130" t="str">
            <v>Team Manager</v>
          </cell>
          <cell r="E130" t="str">
            <v>CRU Boys 2010 Blue</v>
          </cell>
        </row>
        <row r="131">
          <cell r="C131" t="str">
            <v>stephens1229@gmail.com</v>
          </cell>
          <cell r="D131" t="str">
            <v>Head Coach</v>
          </cell>
          <cell r="E131" t="str">
            <v>CRU Boys 2010 Blue</v>
          </cell>
        </row>
        <row r="132">
          <cell r="C132" t="str">
            <v>scottsbv@yahoo.com</v>
          </cell>
          <cell r="D132" t="str">
            <v>Head Coach</v>
          </cell>
          <cell r="E132" t="str">
            <v>CRU Boys 2011 Blue</v>
          </cell>
        </row>
        <row r="133">
          <cell r="C133" t="str">
            <v>cr2011boys@gmail.com</v>
          </cell>
          <cell r="D133" t="str">
            <v>Team Manager</v>
          </cell>
          <cell r="E133" t="str">
            <v>CRU Boys 2011 Blue</v>
          </cell>
        </row>
        <row r="134">
          <cell r="C134" t="str">
            <v>caseyvik@gmail.com</v>
          </cell>
          <cell r="D134" t="str">
            <v>Assistant Coach</v>
          </cell>
          <cell r="E134" t="str">
            <v>CRU Boys 2011 Blue</v>
          </cell>
        </row>
        <row r="135">
          <cell r="C135" t="str">
            <v>magicmc1@yahoo.com</v>
          </cell>
          <cell r="D135" t="str">
            <v>Assistant Coach</v>
          </cell>
          <cell r="E135" t="str">
            <v>CRU Girls 2007 Black</v>
          </cell>
        </row>
        <row r="136">
          <cell r="C136" t="str">
            <v>rgallipo@yahoo.com</v>
          </cell>
          <cell r="D136" t="str">
            <v>Assistant Coach</v>
          </cell>
          <cell r="E136" t="str">
            <v>CRU Girls 2007 Black</v>
          </cell>
        </row>
        <row r="137">
          <cell r="C137" t="str">
            <v>todd1212@hotmail.com</v>
          </cell>
          <cell r="D137" t="str">
            <v>Head Coach</v>
          </cell>
          <cell r="E137" t="str">
            <v>CRU Girls 2007 Black</v>
          </cell>
        </row>
        <row r="138">
          <cell r="C138" t="str">
            <v>colleen.hafslund@gmail.com</v>
          </cell>
          <cell r="D138" t="str">
            <v>Team Manager</v>
          </cell>
          <cell r="E138" t="str">
            <v>CRU Girls 2007 Black</v>
          </cell>
        </row>
        <row r="139">
          <cell r="C139" t="str">
            <v>andrewjmorgan22@gmail.com</v>
          </cell>
          <cell r="D139" t="str">
            <v>Head Coach</v>
          </cell>
          <cell r="E139" t="str">
            <v>CRU Girls 2008 Black</v>
          </cell>
        </row>
        <row r="140">
          <cell r="C140" t="str">
            <v>lj_nguyen@yahoo.com</v>
          </cell>
          <cell r="D140" t="str">
            <v>Assistant Coach</v>
          </cell>
          <cell r="E140" t="str">
            <v>CRU Girls 2008 Black</v>
          </cell>
        </row>
        <row r="141">
          <cell r="C141" t="str">
            <v>Smileya06k.cw@gmail.com</v>
          </cell>
          <cell r="D141" t="str">
            <v>Team Manager</v>
          </cell>
          <cell r="E141" t="str">
            <v>CRU Girls 2008 Black</v>
          </cell>
        </row>
        <row r="142">
          <cell r="C142" t="str">
            <v>Kellan1977@yahoo.com</v>
          </cell>
          <cell r="D142" t="str">
            <v>Assistant Coach</v>
          </cell>
          <cell r="E142" t="str">
            <v>CRU Girls 2008 Blue</v>
          </cell>
        </row>
        <row r="143">
          <cell r="C143" t="str">
            <v>dan.fischer@vikingelectric.com</v>
          </cell>
          <cell r="D143" t="str">
            <v>Team Manager</v>
          </cell>
          <cell r="E143" t="str">
            <v>CRU Girls 2008 Blue</v>
          </cell>
        </row>
        <row r="144">
          <cell r="C144" t="str">
            <v>canes4life2@yahoo.com</v>
          </cell>
          <cell r="D144" t="str">
            <v>Head Coach</v>
          </cell>
          <cell r="E144" t="str">
            <v>CRU Girls 2008 Blue</v>
          </cell>
        </row>
        <row r="145">
          <cell r="C145" t="str">
            <v>dawson@myas.org</v>
          </cell>
          <cell r="D145" t="str">
            <v>Assistant Coach</v>
          </cell>
          <cell r="E145" t="str">
            <v>CRU Girls 2009 Blue</v>
          </cell>
        </row>
        <row r="146">
          <cell r="C146" t="str">
            <v>ryanmcalpine47@gmail.com</v>
          </cell>
          <cell r="D146" t="str">
            <v>Head Coach</v>
          </cell>
          <cell r="E146" t="str">
            <v>CRU Girls 2009 Blue</v>
          </cell>
        </row>
        <row r="147">
          <cell r="C147" t="str">
            <v>Epadilla@lamettrys.com</v>
          </cell>
          <cell r="D147" t="str">
            <v>Assistant Coach</v>
          </cell>
          <cell r="E147" t="str">
            <v>CRU Girls 2009 Blue</v>
          </cell>
        </row>
        <row r="148">
          <cell r="C148" t="str">
            <v>Kendra.Schmidt0731@gmail.com</v>
          </cell>
          <cell r="D148" t="str">
            <v>Team Manager</v>
          </cell>
          <cell r="E148" t="str">
            <v>CRU Girls 2009 Blue</v>
          </cell>
        </row>
        <row r="149">
          <cell r="C149" t="str">
            <v>bushaw13@yahoo.com</v>
          </cell>
          <cell r="D149" t="str">
            <v>Team Manager</v>
          </cell>
          <cell r="E149" t="str">
            <v>CRU Girls 2010 Blue</v>
          </cell>
        </row>
        <row r="150">
          <cell r="C150" t="str">
            <v>derekwlogan@gmail.com</v>
          </cell>
          <cell r="D150" t="str">
            <v>Assistant Coach</v>
          </cell>
          <cell r="E150" t="str">
            <v>CRU Girls 2010 Blue</v>
          </cell>
        </row>
        <row r="151">
          <cell r="C151" t="str">
            <v>aaron.reinhart@gmail.com</v>
          </cell>
          <cell r="D151" t="str">
            <v>Head Coach</v>
          </cell>
          <cell r="E151" t="str">
            <v>CRU Girls 2010 Blue</v>
          </cell>
        </row>
        <row r="152">
          <cell r="C152" t="str">
            <v>amygustafson23@yahoo.com</v>
          </cell>
          <cell r="D152" t="str">
            <v>Assistant Coach</v>
          </cell>
          <cell r="E152" t="str">
            <v>Unallocated</v>
          </cell>
        </row>
        <row r="153">
          <cell r="C153" t="str">
            <v>communications@crsoccer.org</v>
          </cell>
          <cell r="D153" t="str">
            <v>Team Manager</v>
          </cell>
          <cell r="E153" t="str">
            <v>Unallocated</v>
          </cell>
        </row>
        <row r="154">
          <cell r="C154" t="str">
            <v>powerscatering@live.com</v>
          </cell>
          <cell r="D154" t="str">
            <v>Assistant Coach</v>
          </cell>
          <cell r="E154" t="str">
            <v>Unallocated</v>
          </cell>
        </row>
        <row r="155">
          <cell r="C155" t="str">
            <v>leannezambino@yahoo.com</v>
          </cell>
          <cell r="D155" t="str">
            <v>Team Manager</v>
          </cell>
          <cell r="E155" t="str">
            <v>Unallocated</v>
          </cell>
        </row>
        <row r="156">
          <cell r="C156" t="str">
            <v>j.mccorkle1715@gmail.com</v>
          </cell>
          <cell r="D156" t="str">
            <v>Head Coach</v>
          </cell>
          <cell r="E156" t="str">
            <v>Unallocated</v>
          </cell>
        </row>
        <row r="157">
          <cell r="C157" t="str">
            <v>brad@ratgen.com</v>
          </cell>
          <cell r="D157" t="str">
            <v>Head Coach</v>
          </cell>
          <cell r="E157" t="str">
            <v>Unallocated</v>
          </cell>
        </row>
        <row r="158">
          <cell r="C158" t="str">
            <v>benitez294@hotmail.com</v>
          </cell>
          <cell r="D158" t="str">
            <v>Assistant Coach</v>
          </cell>
          <cell r="E158" t="str">
            <v>Unallocated</v>
          </cell>
        </row>
        <row r="159">
          <cell r="C159" t="str">
            <v>lj_nguyen@yahoo.com</v>
          </cell>
          <cell r="D159" t="str">
            <v>Head Coach</v>
          </cell>
          <cell r="E159" t="str">
            <v>Unallocated</v>
          </cell>
        </row>
        <row r="160">
          <cell r="C160" t="str">
            <v>khowlaan@gmail.com</v>
          </cell>
          <cell r="D160" t="str">
            <v>Assistant Coach</v>
          </cell>
          <cell r="E160" t="str">
            <v>Unallocated</v>
          </cell>
        </row>
        <row r="161">
          <cell r="C161" t="str">
            <v>magicmc1@yahoo.com</v>
          </cell>
          <cell r="D161" t="str">
            <v>Head Coach</v>
          </cell>
          <cell r="E161" t="str">
            <v>Unallocated</v>
          </cell>
        </row>
        <row r="162">
          <cell r="C162" t="str">
            <v>todd1212@hotmail.com</v>
          </cell>
          <cell r="D162" t="str">
            <v>Assistant Coach</v>
          </cell>
          <cell r="E162" t="str">
            <v>Unallocated</v>
          </cell>
        </row>
        <row r="163">
          <cell r="C163" t="str">
            <v>j.mccorkle1715@gmail.com</v>
          </cell>
          <cell r="D163" t="str">
            <v>Assistant Coach</v>
          </cell>
          <cell r="E163" t="str">
            <v>Unallocated</v>
          </cell>
        </row>
        <row r="164">
          <cell r="C164" t="str">
            <v>mccorv3@hotmail.com</v>
          </cell>
          <cell r="D164" t="str">
            <v>Head Coach</v>
          </cell>
          <cell r="E164" t="str">
            <v>Unallocated</v>
          </cell>
        </row>
        <row r="165">
          <cell r="C165" t="str">
            <v>cdsamudi@hotmail.com</v>
          </cell>
          <cell r="D165" t="str">
            <v>Assistant Coach</v>
          </cell>
          <cell r="E165" t="str">
            <v>Unallocated</v>
          </cell>
        </row>
        <row r="166">
          <cell r="C166" t="str">
            <v>khowlaan@gmail.com</v>
          </cell>
          <cell r="D166" t="str">
            <v>Assistant Coach</v>
          </cell>
          <cell r="E166" t="str">
            <v>Unallocated</v>
          </cell>
        </row>
        <row r="167">
          <cell r="C167" t="str">
            <v>fguenther01@gmail.com</v>
          </cell>
          <cell r="D167" t="str">
            <v>Head Coach</v>
          </cell>
          <cell r="E167" t="str">
            <v>Unallocated</v>
          </cell>
        </row>
        <row r="168">
          <cell r="C168" t="str">
            <v>fguenther01@gmail.com</v>
          </cell>
          <cell r="D168" t="str">
            <v>Team Manager</v>
          </cell>
          <cell r="E168" t="str">
            <v>Unallocated</v>
          </cell>
        </row>
        <row r="169">
          <cell r="C169" t="str">
            <v>gandjstevenson@comcast.net</v>
          </cell>
          <cell r="D169" t="str">
            <v>Assistant Coach</v>
          </cell>
          <cell r="E169" t="str">
            <v>Unallocated</v>
          </cell>
        </row>
        <row r="170">
          <cell r="C170" t="str">
            <v>paous2007@hotmail.com</v>
          </cell>
          <cell r="D170" t="str">
            <v>Assistant Coach</v>
          </cell>
          <cell r="E170" t="str">
            <v>Unallocated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0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33203125" defaultRowHeight="14.4" x14ac:dyDescent="0.3"/>
  <cols>
    <col min="1" max="1" width="33.88671875" style="9" hidden="1" customWidth="1"/>
    <col min="2" max="2" width="15" style="9" customWidth="1"/>
    <col min="3" max="3" width="16.88671875" style="9" customWidth="1"/>
    <col min="4" max="4" width="22.5546875" style="21" customWidth="1"/>
    <col min="5" max="5" width="8.33203125" style="9" customWidth="1"/>
    <col min="6" max="6" width="10.6640625" style="22" customWidth="1"/>
    <col min="7" max="7" width="11" style="9" customWidth="1"/>
    <col min="8" max="8" width="17.88671875" style="23" customWidth="1"/>
    <col min="9" max="9" width="23.109375" style="9" hidden="1" customWidth="1"/>
    <col min="10" max="10" width="23.44140625" style="9" hidden="1" customWidth="1"/>
    <col min="11" max="12" width="17.88671875" style="9" hidden="1" customWidth="1"/>
    <col min="13" max="16384" width="9.33203125" style="9"/>
  </cols>
  <sheetData>
    <row r="1" spans="1:12" ht="25.2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8" t="s">
        <v>9</v>
      </c>
      <c r="K1" s="2" t="s">
        <v>10</v>
      </c>
      <c r="L1" s="2" t="s">
        <v>11</v>
      </c>
    </row>
    <row r="2" spans="1:12" x14ac:dyDescent="0.3">
      <c r="A2" s="10" t="s">
        <v>12</v>
      </c>
      <c r="B2" s="11" t="s">
        <v>13</v>
      </c>
      <c r="C2" s="11" t="s">
        <v>14</v>
      </c>
      <c r="D2" s="12"/>
      <c r="E2" s="13">
        <v>6</v>
      </c>
      <c r="F2" s="14"/>
      <c r="G2" s="15">
        <f t="shared" ref="G2:G7" si="0">+E2-F2</f>
        <v>6</v>
      </c>
      <c r="H2" s="16"/>
      <c r="I2" s="17" t="e">
        <f>VLOOKUP(A2,[1]Report!$C$2:$D$170,2,FALSE)</f>
        <v>#N/A</v>
      </c>
      <c r="J2" s="17" t="e">
        <f>VLOOKUP(A2,[1]Report!$C$2:$E$170,3,FALSE)</f>
        <v>#N/A</v>
      </c>
      <c r="K2" s="11"/>
      <c r="L2" s="11" t="s">
        <v>15</v>
      </c>
    </row>
    <row r="3" spans="1:12" x14ac:dyDescent="0.3">
      <c r="A3" s="10" t="s">
        <v>16</v>
      </c>
      <c r="B3" s="11" t="s">
        <v>17</v>
      </c>
      <c r="C3" s="11" t="s">
        <v>18</v>
      </c>
      <c r="D3" s="12"/>
      <c r="E3" s="13">
        <v>6</v>
      </c>
      <c r="F3" s="14">
        <v>0</v>
      </c>
      <c r="G3" s="15">
        <f t="shared" si="0"/>
        <v>6</v>
      </c>
      <c r="H3" s="16"/>
      <c r="I3" s="17" t="e">
        <f>VLOOKUP(A3,[1]Report!$C$2:$D$170,2,FALSE)</f>
        <v>#N/A</v>
      </c>
      <c r="J3" s="17" t="e">
        <f>VLOOKUP(A3,[1]Report!$C$2:$E$170,3,FALSE)</f>
        <v>#N/A</v>
      </c>
      <c r="K3" s="11" t="s">
        <v>19</v>
      </c>
      <c r="L3" s="11" t="s">
        <v>20</v>
      </c>
    </row>
    <row r="4" spans="1:12" x14ac:dyDescent="0.3">
      <c r="A4" s="10" t="s">
        <v>21</v>
      </c>
      <c r="B4" s="11" t="s">
        <v>22</v>
      </c>
      <c r="C4" s="11" t="s">
        <v>23</v>
      </c>
      <c r="D4" s="12"/>
      <c r="E4" s="13">
        <v>6</v>
      </c>
      <c r="F4" s="14"/>
      <c r="G4" s="15">
        <f t="shared" si="0"/>
        <v>6</v>
      </c>
      <c r="H4" s="16"/>
      <c r="I4" s="17" t="e">
        <f>VLOOKUP(A4,[1]Report!$C$2:$D$170,2,FALSE)</f>
        <v>#N/A</v>
      </c>
      <c r="J4" s="17" t="e">
        <f>VLOOKUP(A4,[1]Report!$C$2:$E$170,3,FALSE)</f>
        <v>#N/A</v>
      </c>
      <c r="K4" s="11" t="s">
        <v>24</v>
      </c>
      <c r="L4" s="11" t="s">
        <v>24</v>
      </c>
    </row>
    <row r="5" spans="1:12" x14ac:dyDescent="0.3">
      <c r="A5" s="10" t="s">
        <v>25</v>
      </c>
      <c r="B5" s="11" t="s">
        <v>26</v>
      </c>
      <c r="C5" s="11" t="s">
        <v>27</v>
      </c>
      <c r="D5" s="12"/>
      <c r="E5" s="13">
        <v>6</v>
      </c>
      <c r="F5" s="14"/>
      <c r="G5" s="15">
        <f t="shared" si="0"/>
        <v>6</v>
      </c>
      <c r="H5" s="16"/>
      <c r="I5" s="17" t="e">
        <f>VLOOKUP(A5,[1]Report!$C$2:$D$170,2,FALSE)</f>
        <v>#N/A</v>
      </c>
      <c r="J5" s="17" t="e">
        <f>VLOOKUP(A5,[1]Report!$C$2:$E$170,3,FALSE)</f>
        <v>#N/A</v>
      </c>
      <c r="K5" s="11"/>
      <c r="L5" s="11" t="s">
        <v>28</v>
      </c>
    </row>
    <row r="6" spans="1:12" x14ac:dyDescent="0.3">
      <c r="A6" s="10" t="s">
        <v>29</v>
      </c>
      <c r="B6" s="11" t="s">
        <v>30</v>
      </c>
      <c r="C6" s="11" t="s">
        <v>31</v>
      </c>
      <c r="D6" s="12"/>
      <c r="E6" s="13">
        <v>6</v>
      </c>
      <c r="F6" s="14"/>
      <c r="G6" s="15">
        <f t="shared" si="0"/>
        <v>6</v>
      </c>
      <c r="H6" s="16"/>
      <c r="I6" s="17" t="e">
        <f>VLOOKUP(A6,[1]Report!$C$2:$D$170,2,FALSE)</f>
        <v>#N/A</v>
      </c>
      <c r="J6" s="17" t="e">
        <f>VLOOKUP(A6,[1]Report!$C$2:$E$170,3,FALSE)</f>
        <v>#N/A</v>
      </c>
      <c r="K6" s="11" t="s">
        <v>32</v>
      </c>
      <c r="L6" s="11" t="s">
        <v>33</v>
      </c>
    </row>
    <row r="7" spans="1:12" x14ac:dyDescent="0.3">
      <c r="A7" s="10" t="s">
        <v>34</v>
      </c>
      <c r="B7" s="11" t="s">
        <v>35</v>
      </c>
      <c r="C7" s="11" t="s">
        <v>36</v>
      </c>
      <c r="D7" s="12"/>
      <c r="E7" s="13">
        <v>6</v>
      </c>
      <c r="F7" s="14"/>
      <c r="G7" s="15">
        <f t="shared" si="0"/>
        <v>6</v>
      </c>
      <c r="H7" s="16"/>
      <c r="I7" s="17" t="e">
        <f>VLOOKUP(A7,[1]Report!$C$2:$D$170,2,FALSE)</f>
        <v>#N/A</v>
      </c>
      <c r="J7" s="17" t="e">
        <f>VLOOKUP(A7,[1]Report!$C$2:$E$170,3,FALSE)</f>
        <v>#N/A</v>
      </c>
      <c r="K7" s="11" t="s">
        <v>37</v>
      </c>
      <c r="L7" s="11" t="s">
        <v>37</v>
      </c>
    </row>
    <row r="8" spans="1:12" x14ac:dyDescent="0.3">
      <c r="A8" s="10" t="s">
        <v>38</v>
      </c>
      <c r="B8" s="11" t="s">
        <v>39</v>
      </c>
      <c r="C8" s="11" t="s">
        <v>40</v>
      </c>
      <c r="D8" s="18" t="s">
        <v>41</v>
      </c>
      <c r="E8" s="18" t="s">
        <v>42</v>
      </c>
      <c r="F8" s="18" t="s">
        <v>42</v>
      </c>
      <c r="G8" s="18" t="s">
        <v>42</v>
      </c>
      <c r="H8" s="19" t="s">
        <v>42</v>
      </c>
      <c r="I8" s="17" t="str">
        <f>VLOOKUP(A8,[1]Report!$C$2:$D$170,2,FALSE)</f>
        <v>Head Coach</v>
      </c>
      <c r="J8" s="17" t="str">
        <f>VLOOKUP(A8,[1]Report!$C$2:$E$170,3,FALSE)</f>
        <v>CRU Boys 2009 Black</v>
      </c>
      <c r="K8" s="11" t="s">
        <v>43</v>
      </c>
      <c r="L8" s="11" t="s">
        <v>43</v>
      </c>
    </row>
    <row r="9" spans="1:12" x14ac:dyDescent="0.3">
      <c r="A9" s="10" t="s">
        <v>44</v>
      </c>
      <c r="B9" s="11" t="s">
        <v>45</v>
      </c>
      <c r="C9" s="11" t="s">
        <v>46</v>
      </c>
      <c r="D9" s="12"/>
      <c r="E9" s="13">
        <v>6</v>
      </c>
      <c r="F9" s="14"/>
      <c r="G9" s="15">
        <f t="shared" ref="G9:G14" si="1">+E9-F9</f>
        <v>6</v>
      </c>
      <c r="H9" s="16"/>
      <c r="I9" s="17" t="e">
        <f>VLOOKUP(A9,[1]Report!$C$2:$D$170,2,FALSE)</f>
        <v>#N/A</v>
      </c>
      <c r="J9" s="17" t="e">
        <f>VLOOKUP(A9,[1]Report!$C$2:$E$170,3,FALSE)</f>
        <v>#N/A</v>
      </c>
      <c r="K9" s="11"/>
      <c r="L9" s="11" t="s">
        <v>47</v>
      </c>
    </row>
    <row r="10" spans="1:12" x14ac:dyDescent="0.3">
      <c r="A10" s="10" t="s">
        <v>48</v>
      </c>
      <c r="B10" s="11" t="s">
        <v>49</v>
      </c>
      <c r="C10" s="11" t="s">
        <v>46</v>
      </c>
      <c r="D10" s="12"/>
      <c r="E10" s="13">
        <v>6</v>
      </c>
      <c r="F10" s="14">
        <v>2</v>
      </c>
      <c r="G10" s="15">
        <f t="shared" si="1"/>
        <v>4</v>
      </c>
      <c r="H10" s="16">
        <v>43726</v>
      </c>
      <c r="I10" s="17" t="e">
        <f>VLOOKUP(A10,[1]Report!$C$2:$D$170,2,FALSE)</f>
        <v>#N/A</v>
      </c>
      <c r="J10" s="17" t="e">
        <f>VLOOKUP(A10,[1]Report!$C$2:$E$170,3,FALSE)</f>
        <v>#N/A</v>
      </c>
      <c r="K10" s="11"/>
      <c r="L10" s="11" t="s">
        <v>50</v>
      </c>
    </row>
    <row r="11" spans="1:12" x14ac:dyDescent="0.3">
      <c r="A11" s="10" t="s">
        <v>51</v>
      </c>
      <c r="B11" s="11" t="s">
        <v>52</v>
      </c>
      <c r="C11" s="11" t="s">
        <v>53</v>
      </c>
      <c r="D11" s="12">
        <v>6155</v>
      </c>
      <c r="E11" s="13">
        <v>6</v>
      </c>
      <c r="F11" s="14"/>
      <c r="G11" s="15">
        <f t="shared" si="1"/>
        <v>6</v>
      </c>
      <c r="H11" s="16"/>
      <c r="I11" s="17" t="e">
        <f>VLOOKUP(A11,[1]Report!$C$2:$D$170,2,FALSE)</f>
        <v>#N/A</v>
      </c>
      <c r="J11" s="17" t="e">
        <f>VLOOKUP(A11,[1]Report!$C$2:$E$170,3,FALSE)</f>
        <v>#N/A</v>
      </c>
      <c r="K11" s="11" t="s">
        <v>54</v>
      </c>
      <c r="L11" s="11" t="s">
        <v>54</v>
      </c>
    </row>
    <row r="12" spans="1:12" x14ac:dyDescent="0.3">
      <c r="A12" s="10" t="s">
        <v>55</v>
      </c>
      <c r="B12" s="11" t="s">
        <v>56</v>
      </c>
      <c r="C12" s="11" t="s">
        <v>57</v>
      </c>
      <c r="D12" s="12"/>
      <c r="E12" s="13">
        <v>6</v>
      </c>
      <c r="F12" s="14"/>
      <c r="G12" s="15">
        <f t="shared" si="1"/>
        <v>6</v>
      </c>
      <c r="H12" s="16"/>
      <c r="I12" s="17" t="e">
        <f>VLOOKUP(A12,[1]Report!$C$2:$D$170,2,FALSE)</f>
        <v>#N/A</v>
      </c>
      <c r="J12" s="17" t="e">
        <f>VLOOKUP(A12,[1]Report!$C$2:$E$170,3,FALSE)</f>
        <v>#N/A</v>
      </c>
      <c r="K12" s="11"/>
      <c r="L12" s="11" t="s">
        <v>58</v>
      </c>
    </row>
    <row r="13" spans="1:12" x14ac:dyDescent="0.3">
      <c r="A13" s="10" t="s">
        <v>59</v>
      </c>
      <c r="B13" s="11" t="s">
        <v>60</v>
      </c>
      <c r="C13" s="11" t="s">
        <v>61</v>
      </c>
      <c r="D13" s="12">
        <v>5332</v>
      </c>
      <c r="E13" s="13">
        <v>6</v>
      </c>
      <c r="F13" s="14"/>
      <c r="G13" s="15">
        <f t="shared" si="1"/>
        <v>6</v>
      </c>
      <c r="H13" s="16"/>
      <c r="I13" s="17" t="e">
        <f>VLOOKUP(A13,[1]Report!$C$2:$D$170,2,FALSE)</f>
        <v>#N/A</v>
      </c>
      <c r="J13" s="17" t="e">
        <f>VLOOKUP(A13,[1]Report!$C$2:$E$170,3,FALSE)</f>
        <v>#N/A</v>
      </c>
      <c r="K13" s="11" t="s">
        <v>62</v>
      </c>
      <c r="L13" s="11" t="s">
        <v>63</v>
      </c>
    </row>
    <row r="14" spans="1:12" x14ac:dyDescent="0.3">
      <c r="A14" s="10" t="s">
        <v>64</v>
      </c>
      <c r="B14" s="11" t="s">
        <v>65</v>
      </c>
      <c r="C14" s="11" t="s">
        <v>66</v>
      </c>
      <c r="D14" s="12">
        <v>4093</v>
      </c>
      <c r="E14" s="13">
        <v>6</v>
      </c>
      <c r="F14" s="14">
        <f>2+0</f>
        <v>2</v>
      </c>
      <c r="G14" s="15">
        <f t="shared" si="1"/>
        <v>4</v>
      </c>
      <c r="H14" s="16">
        <v>43704</v>
      </c>
      <c r="I14" s="17" t="e">
        <f>VLOOKUP(A14,[1]Report!$C$2:$D$170,2,FALSE)</f>
        <v>#N/A</v>
      </c>
      <c r="J14" s="17" t="e">
        <f>VLOOKUP(A14,[1]Report!$C$2:$E$170,3,FALSE)</f>
        <v>#N/A</v>
      </c>
      <c r="K14" s="11"/>
      <c r="L14" s="11" t="s">
        <v>67</v>
      </c>
    </row>
    <row r="15" spans="1:12" x14ac:dyDescent="0.3">
      <c r="A15" s="10" t="s">
        <v>68</v>
      </c>
      <c r="B15" s="11" t="s">
        <v>69</v>
      </c>
      <c r="C15" s="11" t="s">
        <v>70</v>
      </c>
      <c r="D15" s="18" t="s">
        <v>41</v>
      </c>
      <c r="E15" s="18" t="s">
        <v>42</v>
      </c>
      <c r="F15" s="18" t="s">
        <v>42</v>
      </c>
      <c r="G15" s="18" t="s">
        <v>42</v>
      </c>
      <c r="H15" s="19" t="s">
        <v>42</v>
      </c>
      <c r="I15" s="17" t="str">
        <f>VLOOKUP(A15,[1]Report!$C$2:$D$170,2,FALSE)</f>
        <v>Head Coach</v>
      </c>
      <c r="J15" s="17" t="str">
        <f>VLOOKUP(A15,[1]Report!$C$2:$E$170,3,FALSE)</f>
        <v>CRU 2006 Girls Black</v>
      </c>
      <c r="K15" s="11" t="s">
        <v>71</v>
      </c>
      <c r="L15" s="11" t="s">
        <v>71</v>
      </c>
    </row>
    <row r="16" spans="1:12" ht="25.2" x14ac:dyDescent="0.3">
      <c r="A16" s="10" t="s">
        <v>72</v>
      </c>
      <c r="B16" s="11" t="s">
        <v>73</v>
      </c>
      <c r="C16" s="11" t="s">
        <v>74</v>
      </c>
      <c r="D16" s="12">
        <v>1129</v>
      </c>
      <c r="E16" s="13">
        <v>6</v>
      </c>
      <c r="F16" s="14">
        <f>2+2</f>
        <v>4</v>
      </c>
      <c r="G16" s="15">
        <f>+E16-F16</f>
        <v>2</v>
      </c>
      <c r="H16" s="16" t="s">
        <v>75</v>
      </c>
      <c r="I16" s="17" t="e">
        <f>VLOOKUP(A16,[1]Report!$C$2:$D$170,2,FALSE)</f>
        <v>#N/A</v>
      </c>
      <c r="J16" s="17" t="e">
        <f>VLOOKUP(A16,[1]Report!$C$2:$E$170,3,FALSE)</f>
        <v>#N/A</v>
      </c>
      <c r="K16" s="11"/>
      <c r="L16" s="11" t="s">
        <v>76</v>
      </c>
    </row>
    <row r="17" spans="1:12" x14ac:dyDescent="0.3">
      <c r="A17" s="10" t="s">
        <v>77</v>
      </c>
      <c r="B17" s="11" t="s">
        <v>78</v>
      </c>
      <c r="C17" s="11" t="s">
        <v>79</v>
      </c>
      <c r="D17" s="12"/>
      <c r="E17" s="13">
        <v>6</v>
      </c>
      <c r="F17" s="14"/>
      <c r="G17" s="15">
        <f>+E17-F17</f>
        <v>6</v>
      </c>
      <c r="H17" s="16"/>
      <c r="I17" s="17" t="e">
        <f>VLOOKUP(A17,[1]Report!$C$2:$D$170,2,FALSE)</f>
        <v>#N/A</v>
      </c>
      <c r="J17" s="17" t="e">
        <f>VLOOKUP(A17,[1]Report!$C$2:$E$170,3,FALSE)</f>
        <v>#N/A</v>
      </c>
      <c r="K17" s="11" t="s">
        <v>80</v>
      </c>
      <c r="L17" s="11" t="s">
        <v>81</v>
      </c>
    </row>
    <row r="18" spans="1:12" x14ac:dyDescent="0.3">
      <c r="A18" s="10" t="s">
        <v>82</v>
      </c>
      <c r="B18" s="11" t="s">
        <v>83</v>
      </c>
      <c r="C18" s="11" t="s">
        <v>84</v>
      </c>
      <c r="D18" s="12"/>
      <c r="E18" s="13">
        <v>6</v>
      </c>
      <c r="F18" s="14"/>
      <c r="G18" s="15">
        <f>+E18-F18</f>
        <v>6</v>
      </c>
      <c r="H18" s="16"/>
      <c r="I18" s="17" t="e">
        <f>VLOOKUP(A18,[1]Report!$C$2:$D$170,2,FALSE)</f>
        <v>#N/A</v>
      </c>
      <c r="J18" s="17" t="e">
        <f>VLOOKUP(A18,[1]Report!$C$2:$E$170,3,FALSE)</f>
        <v>#N/A</v>
      </c>
      <c r="K18" s="11"/>
      <c r="L18" s="11" t="s">
        <v>85</v>
      </c>
    </row>
    <row r="19" spans="1:12" ht="25.2" x14ac:dyDescent="0.3">
      <c r="A19" s="10" t="s">
        <v>86</v>
      </c>
      <c r="B19" s="11" t="s">
        <v>87</v>
      </c>
      <c r="C19" s="11" t="s">
        <v>88</v>
      </c>
      <c r="D19" s="12">
        <v>6066</v>
      </c>
      <c r="E19" s="13">
        <v>6</v>
      </c>
      <c r="F19" s="14">
        <f>2+2</f>
        <v>4</v>
      </c>
      <c r="G19" s="15">
        <f>+E19-F19</f>
        <v>2</v>
      </c>
      <c r="H19" s="20" t="s">
        <v>89</v>
      </c>
      <c r="I19" s="17" t="e">
        <f>VLOOKUP(A19,[1]Report!$C$2:$D$170,2,FALSE)</f>
        <v>#N/A</v>
      </c>
      <c r="J19" s="17" t="e">
        <f>VLOOKUP(A19,[1]Report!$C$2:$E$170,3,FALSE)</f>
        <v>#N/A</v>
      </c>
      <c r="K19" s="11"/>
      <c r="L19" s="11" t="s">
        <v>90</v>
      </c>
    </row>
    <row r="20" spans="1:12" x14ac:dyDescent="0.3">
      <c r="A20" s="10" t="s">
        <v>91</v>
      </c>
      <c r="B20" s="11" t="s">
        <v>92</v>
      </c>
      <c r="C20" s="11" t="s">
        <v>93</v>
      </c>
      <c r="D20" s="12"/>
      <c r="E20" s="13">
        <v>6</v>
      </c>
      <c r="F20" s="14"/>
      <c r="G20" s="15">
        <f>+E20-F20</f>
        <v>6</v>
      </c>
      <c r="H20" s="16"/>
      <c r="I20" s="17" t="e">
        <f>VLOOKUP(A20,[1]Report!$C$2:$D$170,2,FALSE)</f>
        <v>#N/A</v>
      </c>
      <c r="J20" s="17" t="e">
        <f>VLOOKUP(A20,[1]Report!$C$2:$E$170,3,FALSE)</f>
        <v>#N/A</v>
      </c>
      <c r="K20" s="11" t="s">
        <v>94</v>
      </c>
      <c r="L20" s="11" t="s">
        <v>95</v>
      </c>
    </row>
    <row r="21" spans="1:12" x14ac:dyDescent="0.3">
      <c r="A21" s="10" t="s">
        <v>96</v>
      </c>
      <c r="B21" s="11" t="s">
        <v>97</v>
      </c>
      <c r="C21" s="11" t="s">
        <v>98</v>
      </c>
      <c r="D21" s="18" t="s">
        <v>41</v>
      </c>
      <c r="E21" s="18" t="s">
        <v>42</v>
      </c>
      <c r="F21" s="18" t="s">
        <v>42</v>
      </c>
      <c r="G21" s="18" t="s">
        <v>42</v>
      </c>
      <c r="H21" s="19" t="s">
        <v>42</v>
      </c>
      <c r="I21" s="17" t="str">
        <f>VLOOKUP(A21,[1]Report!$C$2:$D$170,2,FALSE)</f>
        <v>Assistant Coach</v>
      </c>
      <c r="J21" s="17" t="str">
        <f>VLOOKUP(A21,[1]Report!$C$2:$E$170,3,FALSE)</f>
        <v>CRU Girls 2009 Blue</v>
      </c>
      <c r="K21" s="11"/>
      <c r="L21" s="11" t="s">
        <v>99</v>
      </c>
    </row>
    <row r="22" spans="1:12" x14ac:dyDescent="0.3">
      <c r="A22" s="10" t="s">
        <v>100</v>
      </c>
      <c r="B22" s="11" t="s">
        <v>101</v>
      </c>
      <c r="C22" s="11" t="s">
        <v>102</v>
      </c>
      <c r="D22" s="12">
        <v>2260</v>
      </c>
      <c r="E22" s="13">
        <v>6</v>
      </c>
      <c r="F22" s="14"/>
      <c r="G22" s="15">
        <f>+E22-F22</f>
        <v>6</v>
      </c>
      <c r="H22" s="16"/>
      <c r="I22" s="17" t="e">
        <f>VLOOKUP(A22,[1]Report!$C$2:$D$170,2,FALSE)</f>
        <v>#N/A</v>
      </c>
      <c r="J22" s="17" t="e">
        <f>VLOOKUP(A22,[1]Report!$C$2:$E$170,3,FALSE)</f>
        <v>#N/A</v>
      </c>
      <c r="K22" s="11" t="s">
        <v>103</v>
      </c>
      <c r="L22" s="11" t="s">
        <v>103</v>
      </c>
    </row>
    <row r="23" spans="1:12" x14ac:dyDescent="0.3">
      <c r="A23" s="10" t="s">
        <v>104</v>
      </c>
      <c r="B23" s="11" t="s">
        <v>105</v>
      </c>
      <c r="C23" s="11" t="s">
        <v>106</v>
      </c>
      <c r="D23" s="12"/>
      <c r="E23" s="13">
        <v>6</v>
      </c>
      <c r="F23" s="14"/>
      <c r="G23" s="15">
        <f>+E23-F23</f>
        <v>6</v>
      </c>
      <c r="H23" s="16"/>
      <c r="I23" s="17" t="e">
        <f>VLOOKUP(A23,[1]Report!$C$2:$D$170,2,FALSE)</f>
        <v>#N/A</v>
      </c>
      <c r="J23" s="17" t="e">
        <f>VLOOKUP(A23,[1]Report!$C$2:$E$170,3,FALSE)</f>
        <v>#N/A</v>
      </c>
      <c r="K23" s="11"/>
      <c r="L23" s="11" t="s">
        <v>107</v>
      </c>
    </row>
    <row r="24" spans="1:12" x14ac:dyDescent="0.3">
      <c r="A24" s="10" t="s">
        <v>108</v>
      </c>
      <c r="B24" s="11" t="s">
        <v>109</v>
      </c>
      <c r="C24" s="11" t="s">
        <v>110</v>
      </c>
      <c r="D24" s="18" t="s">
        <v>41</v>
      </c>
      <c r="E24" s="18" t="s">
        <v>42</v>
      </c>
      <c r="F24" s="18" t="s">
        <v>42</v>
      </c>
      <c r="G24" s="18" t="s">
        <v>42</v>
      </c>
      <c r="H24" s="19" t="s">
        <v>42</v>
      </c>
      <c r="I24" s="17" t="str">
        <f>VLOOKUP(A24,[1]Report!$C$2:$D$170,2,FALSE)</f>
        <v>Assistant Coach</v>
      </c>
      <c r="J24" s="17" t="str">
        <f>VLOOKUP(A24,[1]Report!$C$2:$E$170,3,FALSE)</f>
        <v>CRU Boys 2009 Black</v>
      </c>
      <c r="K24" s="11" t="s">
        <v>111</v>
      </c>
      <c r="L24" s="11" t="s">
        <v>112</v>
      </c>
    </row>
    <row r="25" spans="1:12" x14ac:dyDescent="0.3">
      <c r="A25" s="10" t="s">
        <v>113</v>
      </c>
      <c r="B25" s="11" t="s">
        <v>114</v>
      </c>
      <c r="C25" s="11" t="s">
        <v>115</v>
      </c>
      <c r="D25" s="12"/>
      <c r="E25" s="13">
        <v>6</v>
      </c>
      <c r="F25" s="14"/>
      <c r="G25" s="15">
        <f>+E25-F25</f>
        <v>6</v>
      </c>
      <c r="H25" s="16"/>
      <c r="I25" s="17" t="e">
        <f>VLOOKUP(A25,[1]Report!$C$2:$D$170,2,FALSE)</f>
        <v>#N/A</v>
      </c>
      <c r="J25" s="17" t="e">
        <f>VLOOKUP(A25,[1]Report!$C$2:$E$170,3,FALSE)</f>
        <v>#N/A</v>
      </c>
      <c r="K25" s="11" t="s">
        <v>116</v>
      </c>
      <c r="L25" s="11" t="s">
        <v>117</v>
      </c>
    </row>
    <row r="26" spans="1:12" x14ac:dyDescent="0.3">
      <c r="A26" s="10" t="s">
        <v>118</v>
      </c>
      <c r="B26" s="11" t="s">
        <v>119</v>
      </c>
      <c r="C26" s="11" t="s">
        <v>120</v>
      </c>
      <c r="D26" s="12"/>
      <c r="E26" s="13">
        <v>6</v>
      </c>
      <c r="F26" s="14"/>
      <c r="G26" s="15">
        <f>+E26-F26</f>
        <v>6</v>
      </c>
      <c r="H26" s="16"/>
      <c r="I26" s="17" t="e">
        <f>VLOOKUP(A26,[1]Report!$C$2:$D$170,2,FALSE)</f>
        <v>#N/A</v>
      </c>
      <c r="J26" s="17" t="e">
        <f>VLOOKUP(A26,[1]Report!$C$2:$E$170,3,FALSE)</f>
        <v>#N/A</v>
      </c>
      <c r="K26" s="11" t="s">
        <v>121</v>
      </c>
      <c r="L26" s="11" t="s">
        <v>121</v>
      </c>
    </row>
    <row r="27" spans="1:12" x14ac:dyDescent="0.3">
      <c r="A27" s="10" t="s">
        <v>122</v>
      </c>
      <c r="B27" s="11" t="s">
        <v>123</v>
      </c>
      <c r="C27" s="11" t="s">
        <v>124</v>
      </c>
      <c r="D27" s="18" t="s">
        <v>41</v>
      </c>
      <c r="E27" s="18" t="s">
        <v>42</v>
      </c>
      <c r="F27" s="18" t="s">
        <v>42</v>
      </c>
      <c r="G27" s="18" t="s">
        <v>42</v>
      </c>
      <c r="H27" s="19" t="s">
        <v>42</v>
      </c>
      <c r="I27" s="17" t="str">
        <f>VLOOKUP(A27,[1]Report!$C$2:$D$170,2,FALSE)</f>
        <v>Board Member</v>
      </c>
      <c r="J27" s="17" t="str">
        <f>VLOOKUP(A27,[1]Report!$C$2:$E$170,3,FALSE)</f>
        <v>Board Member</v>
      </c>
      <c r="K27" s="11"/>
      <c r="L27" s="11" t="s">
        <v>125</v>
      </c>
    </row>
    <row r="28" spans="1:12" x14ac:dyDescent="0.3">
      <c r="A28" s="10" t="s">
        <v>126</v>
      </c>
      <c r="B28" s="11" t="s">
        <v>127</v>
      </c>
      <c r="C28" s="11" t="s">
        <v>128</v>
      </c>
      <c r="D28" s="12">
        <v>5324</v>
      </c>
      <c r="E28" s="13">
        <v>6</v>
      </c>
      <c r="F28" s="14">
        <f>2+0</f>
        <v>2</v>
      </c>
      <c r="G28" s="15">
        <f t="shared" ref="G28:G36" si="2">+E28-F28</f>
        <v>4</v>
      </c>
      <c r="H28" s="16">
        <v>43745</v>
      </c>
      <c r="I28" s="17" t="e">
        <f>VLOOKUP(A28,[1]Report!$C$2:$D$170,2,FALSE)</f>
        <v>#N/A</v>
      </c>
      <c r="J28" s="17" t="e">
        <f>VLOOKUP(A28,[1]Report!$C$2:$E$170,3,FALSE)</f>
        <v>#N/A</v>
      </c>
      <c r="K28" s="11"/>
      <c r="L28" s="11" t="s">
        <v>129</v>
      </c>
    </row>
    <row r="29" spans="1:12" ht="25.2" x14ac:dyDescent="0.3">
      <c r="A29" s="10" t="s">
        <v>130</v>
      </c>
      <c r="B29" s="11" t="s">
        <v>131</v>
      </c>
      <c r="C29" s="11" t="s">
        <v>132</v>
      </c>
      <c r="D29" s="12" t="s">
        <v>133</v>
      </c>
      <c r="E29" s="13">
        <v>6</v>
      </c>
      <c r="F29" s="14">
        <f>2+4</f>
        <v>6</v>
      </c>
      <c r="G29" s="15">
        <f t="shared" si="2"/>
        <v>0</v>
      </c>
      <c r="H29" s="20" t="s">
        <v>134</v>
      </c>
      <c r="I29" s="17" t="e">
        <f>VLOOKUP(A29,[1]Report!$C$2:$D$170,2,FALSE)</f>
        <v>#N/A</v>
      </c>
      <c r="J29" s="17" t="e">
        <f>VLOOKUP(A29,[1]Report!$C$2:$E$170,3,FALSE)</f>
        <v>#N/A</v>
      </c>
      <c r="K29" s="11"/>
      <c r="L29" s="11" t="s">
        <v>135</v>
      </c>
    </row>
    <row r="30" spans="1:12" x14ac:dyDescent="0.3">
      <c r="A30" s="10" t="s">
        <v>136</v>
      </c>
      <c r="B30" s="11" t="s">
        <v>137</v>
      </c>
      <c r="C30" s="11" t="s">
        <v>138</v>
      </c>
      <c r="D30" s="12"/>
      <c r="E30" s="13">
        <v>6</v>
      </c>
      <c r="F30" s="14"/>
      <c r="G30" s="15">
        <f t="shared" si="2"/>
        <v>6</v>
      </c>
      <c r="H30" s="16"/>
      <c r="I30" s="17" t="e">
        <f>VLOOKUP(A30,[1]Report!$C$2:$D$170,2,FALSE)</f>
        <v>#N/A</v>
      </c>
      <c r="J30" s="17" t="e">
        <f>VLOOKUP(A30,[1]Report!$C$2:$E$170,3,FALSE)</f>
        <v>#N/A</v>
      </c>
      <c r="K30" s="11" t="s">
        <v>139</v>
      </c>
      <c r="L30" s="11" t="s">
        <v>139</v>
      </c>
    </row>
    <row r="31" spans="1:12" x14ac:dyDescent="0.3">
      <c r="A31" s="10" t="s">
        <v>140</v>
      </c>
      <c r="B31" s="11" t="s">
        <v>141</v>
      </c>
      <c r="C31" s="11" t="s">
        <v>142</v>
      </c>
      <c r="D31" s="12"/>
      <c r="E31" s="13">
        <v>6</v>
      </c>
      <c r="F31" s="14"/>
      <c r="G31" s="15">
        <f t="shared" si="2"/>
        <v>6</v>
      </c>
      <c r="H31" s="16"/>
      <c r="I31" s="17" t="e">
        <f>VLOOKUP(A31,[1]Report!$C$2:$D$170,2,FALSE)</f>
        <v>#N/A</v>
      </c>
      <c r="J31" s="17" t="e">
        <f>VLOOKUP(A31,[1]Report!$C$2:$E$170,3,FALSE)</f>
        <v>#N/A</v>
      </c>
      <c r="K31" s="11"/>
      <c r="L31" s="11" t="s">
        <v>143</v>
      </c>
    </row>
    <row r="32" spans="1:12" x14ac:dyDescent="0.3">
      <c r="A32" s="10" t="s">
        <v>144</v>
      </c>
      <c r="B32" s="11" t="s">
        <v>145</v>
      </c>
      <c r="C32" s="11" t="s">
        <v>142</v>
      </c>
      <c r="D32" s="12"/>
      <c r="E32" s="13">
        <v>6</v>
      </c>
      <c r="F32" s="14"/>
      <c r="G32" s="15">
        <f t="shared" si="2"/>
        <v>6</v>
      </c>
      <c r="H32" s="16"/>
      <c r="I32" s="17" t="e">
        <f>VLOOKUP(A32,[1]Report!$C$2:$D$170,2,FALSE)</f>
        <v>#N/A</v>
      </c>
      <c r="J32" s="17" t="e">
        <f>VLOOKUP(A32,[1]Report!$C$2:$E$170,3,FALSE)</f>
        <v>#N/A</v>
      </c>
      <c r="K32" s="11" t="s">
        <v>146</v>
      </c>
      <c r="L32" s="11" t="s">
        <v>147</v>
      </c>
    </row>
    <row r="33" spans="1:12" x14ac:dyDescent="0.3">
      <c r="A33" s="10" t="s">
        <v>148</v>
      </c>
      <c r="B33" s="11" t="s">
        <v>149</v>
      </c>
      <c r="C33" s="11" t="s">
        <v>150</v>
      </c>
      <c r="D33" s="12"/>
      <c r="E33" s="13">
        <v>6</v>
      </c>
      <c r="F33" s="14"/>
      <c r="G33" s="15">
        <f t="shared" si="2"/>
        <v>6</v>
      </c>
      <c r="H33" s="16"/>
      <c r="I33" s="17" t="e">
        <f>VLOOKUP(A33,[1]Report!$C$2:$D$170,2,FALSE)</f>
        <v>#N/A</v>
      </c>
      <c r="J33" s="17" t="e">
        <f>VLOOKUP(A33,[1]Report!$C$2:$E$170,3,FALSE)</f>
        <v>#N/A</v>
      </c>
      <c r="K33" s="11" t="s">
        <v>151</v>
      </c>
      <c r="L33" s="11" t="s">
        <v>152</v>
      </c>
    </row>
    <row r="34" spans="1:12" x14ac:dyDescent="0.3">
      <c r="A34" s="10" t="s">
        <v>153</v>
      </c>
      <c r="B34" s="11" t="s">
        <v>154</v>
      </c>
      <c r="C34" s="11" t="s">
        <v>155</v>
      </c>
      <c r="D34" s="12">
        <v>1123</v>
      </c>
      <c r="E34" s="13">
        <v>6</v>
      </c>
      <c r="F34" s="14"/>
      <c r="G34" s="15">
        <f t="shared" si="2"/>
        <v>6</v>
      </c>
      <c r="H34" s="16"/>
      <c r="I34" s="17" t="e">
        <f>VLOOKUP(A34,[1]Report!$C$2:$D$170,2,FALSE)</f>
        <v>#N/A</v>
      </c>
      <c r="J34" s="17" t="e">
        <f>VLOOKUP(A34,[1]Report!$C$2:$E$170,3,FALSE)</f>
        <v>#N/A</v>
      </c>
      <c r="K34" s="11"/>
      <c r="L34" s="11" t="s">
        <v>156</v>
      </c>
    </row>
    <row r="35" spans="1:12" x14ac:dyDescent="0.3">
      <c r="A35" s="10" t="s">
        <v>157</v>
      </c>
      <c r="B35" s="11" t="s">
        <v>158</v>
      </c>
      <c r="C35" s="11" t="s">
        <v>159</v>
      </c>
      <c r="D35" s="12" t="s">
        <v>160</v>
      </c>
      <c r="E35" s="13">
        <v>6</v>
      </c>
      <c r="F35" s="14"/>
      <c r="G35" s="15">
        <f t="shared" si="2"/>
        <v>6</v>
      </c>
      <c r="H35" s="16"/>
      <c r="I35" s="17" t="e">
        <f>VLOOKUP(A35,[1]Report!$C$2:$D$170,2,FALSE)</f>
        <v>#N/A</v>
      </c>
      <c r="J35" s="17" t="e">
        <f>VLOOKUP(A35,[1]Report!$C$2:$E$170,3,FALSE)</f>
        <v>#N/A</v>
      </c>
      <c r="K35" s="11" t="s">
        <v>161</v>
      </c>
      <c r="L35" s="11" t="s">
        <v>162</v>
      </c>
    </row>
    <row r="36" spans="1:12" x14ac:dyDescent="0.3">
      <c r="A36" s="10" t="s">
        <v>163</v>
      </c>
      <c r="B36" s="11" t="s">
        <v>164</v>
      </c>
      <c r="C36" s="11" t="s">
        <v>165</v>
      </c>
      <c r="D36" s="12"/>
      <c r="E36" s="13">
        <v>6</v>
      </c>
      <c r="F36" s="14"/>
      <c r="G36" s="15">
        <f t="shared" si="2"/>
        <v>6</v>
      </c>
      <c r="H36" s="16"/>
      <c r="I36" s="17" t="e">
        <f>VLOOKUP(A36,[1]Report!$C$2:$D$170,2,FALSE)</f>
        <v>#N/A</v>
      </c>
      <c r="J36" s="17" t="e">
        <f>VLOOKUP(A36,[1]Report!$C$2:$E$170,3,FALSE)</f>
        <v>#N/A</v>
      </c>
      <c r="K36" s="11" t="s">
        <v>166</v>
      </c>
      <c r="L36" s="11" t="s">
        <v>167</v>
      </c>
    </row>
    <row r="37" spans="1:12" x14ac:dyDescent="0.3">
      <c r="A37" s="10" t="s">
        <v>168</v>
      </c>
      <c r="B37" s="11" t="s">
        <v>169</v>
      </c>
      <c r="C37" s="11" t="s">
        <v>170</v>
      </c>
      <c r="D37" s="18" t="s">
        <v>41</v>
      </c>
      <c r="E37" s="18" t="s">
        <v>42</v>
      </c>
      <c r="F37" s="18" t="s">
        <v>42</v>
      </c>
      <c r="G37" s="18" t="s">
        <v>42</v>
      </c>
      <c r="H37" s="19" t="s">
        <v>42</v>
      </c>
      <c r="I37" s="17" t="str">
        <f>VLOOKUP(A37,[1]Report!$C$2:$D$170,2,FALSE)</f>
        <v>Assistant Coach</v>
      </c>
      <c r="J37" s="17" t="str">
        <f>VLOOKUP(A37,[1]Report!$C$2:$E$170,3,FALSE)</f>
        <v>CRU Girls 2008 Blue</v>
      </c>
      <c r="K37" s="11" t="s">
        <v>171</v>
      </c>
      <c r="L37" s="11" t="s">
        <v>172</v>
      </c>
    </row>
    <row r="38" spans="1:12" x14ac:dyDescent="0.3">
      <c r="A38" s="10" t="s">
        <v>173</v>
      </c>
      <c r="B38" s="11" t="s">
        <v>174</v>
      </c>
      <c r="C38" s="11" t="s">
        <v>175</v>
      </c>
      <c r="D38" s="18" t="s">
        <v>41</v>
      </c>
      <c r="E38" s="18" t="s">
        <v>42</v>
      </c>
      <c r="F38" s="18" t="s">
        <v>42</v>
      </c>
      <c r="G38" s="18" t="s">
        <v>42</v>
      </c>
      <c r="H38" s="19" t="s">
        <v>42</v>
      </c>
      <c r="I38" s="17" t="str">
        <f>VLOOKUP(A38,[1]Report!$C$2:$D$170,2,FALSE)</f>
        <v>Team Manager</v>
      </c>
      <c r="J38" s="17" t="str">
        <f>VLOOKUP(A38,[1]Report!$C$2:$E$170,3,FALSE)</f>
        <v>CRU Boys 2005 Blue</v>
      </c>
      <c r="K38" s="11" t="s">
        <v>176</v>
      </c>
      <c r="L38" s="11" t="s">
        <v>176</v>
      </c>
    </row>
    <row r="39" spans="1:12" x14ac:dyDescent="0.3">
      <c r="A39" s="10" t="s">
        <v>177</v>
      </c>
      <c r="B39" s="11" t="s">
        <v>178</v>
      </c>
      <c r="C39" s="11" t="s">
        <v>179</v>
      </c>
      <c r="D39" s="12"/>
      <c r="E39" s="13">
        <v>6</v>
      </c>
      <c r="F39" s="14">
        <f>2+0</f>
        <v>2</v>
      </c>
      <c r="G39" s="15">
        <f>+E39-F39</f>
        <v>4</v>
      </c>
      <c r="H39" s="16">
        <v>43736</v>
      </c>
      <c r="I39" s="17" t="e">
        <f>VLOOKUP(A39,[1]Report!$C$2:$D$170,2,FALSE)</f>
        <v>#N/A</v>
      </c>
      <c r="J39" s="17" t="e">
        <f>VLOOKUP(A39,[1]Report!$C$2:$E$170,3,FALSE)</f>
        <v>#N/A</v>
      </c>
      <c r="K39" s="11"/>
      <c r="L39" s="11" t="s">
        <v>180</v>
      </c>
    </row>
    <row r="40" spans="1:12" x14ac:dyDescent="0.3">
      <c r="A40" s="10" t="s">
        <v>181</v>
      </c>
      <c r="B40" s="11" t="s">
        <v>182</v>
      </c>
      <c r="C40" s="11" t="s">
        <v>183</v>
      </c>
      <c r="D40" s="18" t="s">
        <v>41</v>
      </c>
      <c r="E40" s="18" t="s">
        <v>42</v>
      </c>
      <c r="F40" s="18" t="s">
        <v>42</v>
      </c>
      <c r="G40" s="18" t="s">
        <v>42</v>
      </c>
      <c r="H40" s="19" t="s">
        <v>42</v>
      </c>
      <c r="I40" s="17" t="str">
        <f>VLOOKUP(A40,[1]Report!$C$2:$D$170,2,FALSE)</f>
        <v>Assistant Coach</v>
      </c>
      <c r="J40" s="17" t="str">
        <f>VLOOKUP(A40,[1]Report!$C$2:$E$170,3,FALSE)</f>
        <v>CRU Girls 2007 Black</v>
      </c>
      <c r="K40" s="11" t="s">
        <v>184</v>
      </c>
      <c r="L40" s="11" t="s">
        <v>185</v>
      </c>
    </row>
    <row r="41" spans="1:12" x14ac:dyDescent="0.3">
      <c r="A41" s="10" t="s">
        <v>186</v>
      </c>
      <c r="B41" s="11" t="s">
        <v>187</v>
      </c>
      <c r="C41" s="11" t="s">
        <v>188</v>
      </c>
      <c r="D41" s="12"/>
      <c r="E41" s="13">
        <v>6</v>
      </c>
      <c r="F41" s="14"/>
      <c r="G41" s="15">
        <f t="shared" ref="G41:G49" si="3">+E41-F41</f>
        <v>6</v>
      </c>
      <c r="H41" s="16"/>
      <c r="I41" s="17" t="e">
        <f>VLOOKUP(A41,[1]Report!$C$2:$D$170,2,FALSE)</f>
        <v>#N/A</v>
      </c>
      <c r="J41" s="17" t="e">
        <f>VLOOKUP(A41,[1]Report!$C$2:$E$170,3,FALSE)</f>
        <v>#N/A</v>
      </c>
      <c r="K41" s="11"/>
      <c r="L41" s="11" t="s">
        <v>189</v>
      </c>
    </row>
    <row r="42" spans="1:12" x14ac:dyDescent="0.3">
      <c r="A42" s="10" t="s">
        <v>190</v>
      </c>
      <c r="B42" s="11" t="s">
        <v>191</v>
      </c>
      <c r="C42" s="11" t="s">
        <v>192</v>
      </c>
      <c r="D42" s="12"/>
      <c r="E42" s="13">
        <v>6</v>
      </c>
      <c r="F42" s="14"/>
      <c r="G42" s="15">
        <f t="shared" si="3"/>
        <v>6</v>
      </c>
      <c r="H42" s="16"/>
      <c r="I42" s="17" t="e">
        <f>VLOOKUP(A42,[1]Report!$C$2:$D$170,2,FALSE)</f>
        <v>#N/A</v>
      </c>
      <c r="J42" s="17" t="e">
        <f>VLOOKUP(A42,[1]Report!$C$2:$E$170,3,FALSE)</f>
        <v>#N/A</v>
      </c>
      <c r="K42" s="11"/>
      <c r="L42" s="11" t="s">
        <v>193</v>
      </c>
    </row>
    <row r="43" spans="1:12" x14ac:dyDescent="0.3">
      <c r="A43" s="10" t="s">
        <v>194</v>
      </c>
      <c r="B43" s="11" t="s">
        <v>195</v>
      </c>
      <c r="C43" s="11" t="s">
        <v>196</v>
      </c>
      <c r="D43" s="12"/>
      <c r="E43" s="13">
        <v>6</v>
      </c>
      <c r="F43" s="14"/>
      <c r="G43" s="15">
        <f t="shared" si="3"/>
        <v>6</v>
      </c>
      <c r="H43" s="16"/>
      <c r="I43" s="17" t="e">
        <f>VLOOKUP(A43,[1]Report!$C$2:$D$170,2,FALSE)</f>
        <v>#N/A</v>
      </c>
      <c r="J43" s="17" t="e">
        <f>VLOOKUP(A43,[1]Report!$C$2:$E$170,3,FALSE)</f>
        <v>#N/A</v>
      </c>
      <c r="K43" s="11" t="s">
        <v>197</v>
      </c>
      <c r="L43" s="11" t="s">
        <v>198</v>
      </c>
    </row>
    <row r="44" spans="1:12" x14ac:dyDescent="0.3">
      <c r="A44" s="10" t="s">
        <v>199</v>
      </c>
      <c r="B44" s="11" t="s">
        <v>200</v>
      </c>
      <c r="C44" s="11" t="s">
        <v>201</v>
      </c>
      <c r="D44" s="12"/>
      <c r="E44" s="13">
        <v>6</v>
      </c>
      <c r="F44" s="14"/>
      <c r="G44" s="15">
        <f t="shared" si="3"/>
        <v>6</v>
      </c>
      <c r="H44" s="16"/>
      <c r="I44" s="17" t="e">
        <f>VLOOKUP(A44,[1]Report!$C$2:$D$170,2,FALSE)</f>
        <v>#N/A</v>
      </c>
      <c r="J44" s="17" t="e">
        <f>VLOOKUP(A44,[1]Report!$C$2:$E$170,3,FALSE)</f>
        <v>#N/A</v>
      </c>
      <c r="K44" s="11"/>
      <c r="L44" s="11" t="s">
        <v>202</v>
      </c>
    </row>
    <row r="45" spans="1:12" x14ac:dyDescent="0.3">
      <c r="A45" s="10" t="s">
        <v>203</v>
      </c>
      <c r="B45" s="11" t="s">
        <v>204</v>
      </c>
      <c r="C45" s="11" t="s">
        <v>205</v>
      </c>
      <c r="D45" s="12"/>
      <c r="E45" s="13">
        <v>6</v>
      </c>
      <c r="F45" s="14"/>
      <c r="G45" s="15">
        <f t="shared" si="3"/>
        <v>6</v>
      </c>
      <c r="H45" s="16"/>
      <c r="I45" s="17" t="e">
        <f>VLOOKUP(A45,[1]Report!$C$2:$D$170,2,FALSE)</f>
        <v>#N/A</v>
      </c>
      <c r="J45" s="17" t="e">
        <f>VLOOKUP(A45,[1]Report!$C$2:$E$170,3,FALSE)</f>
        <v>#N/A</v>
      </c>
      <c r="K45" s="11" t="s">
        <v>206</v>
      </c>
      <c r="L45" s="11" t="s">
        <v>207</v>
      </c>
    </row>
    <row r="46" spans="1:12" x14ac:dyDescent="0.3">
      <c r="A46" s="10" t="s">
        <v>208</v>
      </c>
      <c r="B46" s="11" t="s">
        <v>209</v>
      </c>
      <c r="C46" s="11" t="s">
        <v>210</v>
      </c>
      <c r="D46" s="12"/>
      <c r="E46" s="13">
        <v>6</v>
      </c>
      <c r="F46" s="14"/>
      <c r="G46" s="15">
        <f t="shared" si="3"/>
        <v>6</v>
      </c>
      <c r="H46" s="16"/>
      <c r="I46" s="17" t="e">
        <f>VLOOKUP(A46,[1]Report!$C$2:$D$170,2,FALSE)</f>
        <v>#N/A</v>
      </c>
      <c r="J46" s="17" t="e">
        <f>VLOOKUP(A46,[1]Report!$C$2:$E$170,3,FALSE)</f>
        <v>#N/A</v>
      </c>
      <c r="K46" s="11" t="s">
        <v>211</v>
      </c>
      <c r="L46" s="11" t="s">
        <v>211</v>
      </c>
    </row>
    <row r="47" spans="1:12" x14ac:dyDescent="0.3">
      <c r="A47" s="10" t="s">
        <v>212</v>
      </c>
      <c r="B47" s="11" t="s">
        <v>213</v>
      </c>
      <c r="C47" s="11" t="s">
        <v>214</v>
      </c>
      <c r="D47" s="12"/>
      <c r="E47" s="13">
        <v>6</v>
      </c>
      <c r="F47" s="14"/>
      <c r="G47" s="15">
        <f t="shared" si="3"/>
        <v>6</v>
      </c>
      <c r="H47" s="16"/>
      <c r="I47" s="17" t="e">
        <f>VLOOKUP(A47,[1]Report!$C$2:$D$170,2,FALSE)</f>
        <v>#N/A</v>
      </c>
      <c r="J47" s="17" t="e">
        <f>VLOOKUP(A47,[1]Report!$C$2:$E$170,3,FALSE)</f>
        <v>#N/A</v>
      </c>
      <c r="K47" s="11"/>
      <c r="L47" s="11" t="s">
        <v>215</v>
      </c>
    </row>
    <row r="48" spans="1:12" x14ac:dyDescent="0.3">
      <c r="A48" s="10" t="s">
        <v>216</v>
      </c>
      <c r="B48" s="11" t="s">
        <v>217</v>
      </c>
      <c r="C48" s="11" t="s">
        <v>218</v>
      </c>
      <c r="D48" s="12"/>
      <c r="E48" s="13">
        <v>6</v>
      </c>
      <c r="F48" s="14"/>
      <c r="G48" s="15">
        <f t="shared" si="3"/>
        <v>6</v>
      </c>
      <c r="H48" s="16"/>
      <c r="I48" s="17" t="e">
        <f>VLOOKUP(A48,[1]Report!$C$2:$D$170,2,FALSE)</f>
        <v>#N/A</v>
      </c>
      <c r="J48" s="17" t="e">
        <f>VLOOKUP(A48,[1]Report!$C$2:$E$170,3,FALSE)</f>
        <v>#N/A</v>
      </c>
      <c r="K48" s="11"/>
      <c r="L48" s="11" t="s">
        <v>219</v>
      </c>
    </row>
    <row r="49" spans="1:12" x14ac:dyDescent="0.3">
      <c r="A49" s="10" t="s">
        <v>220</v>
      </c>
      <c r="B49" s="11" t="s">
        <v>221</v>
      </c>
      <c r="C49" s="11" t="s">
        <v>222</v>
      </c>
      <c r="D49" s="12"/>
      <c r="E49" s="13">
        <v>6</v>
      </c>
      <c r="F49" s="14"/>
      <c r="G49" s="15">
        <f t="shared" si="3"/>
        <v>6</v>
      </c>
      <c r="H49" s="16"/>
      <c r="I49" s="17" t="e">
        <f>VLOOKUP(A49,[1]Report!$C$2:$D$170,2,FALSE)</f>
        <v>#N/A</v>
      </c>
      <c r="J49" s="17" t="e">
        <f>VLOOKUP(A49,[1]Report!$C$2:$E$170,3,FALSE)</f>
        <v>#N/A</v>
      </c>
      <c r="K49" s="11"/>
      <c r="L49" s="11" t="s">
        <v>223</v>
      </c>
    </row>
    <row r="50" spans="1:12" x14ac:dyDescent="0.3">
      <c r="A50" s="10" t="s">
        <v>224</v>
      </c>
      <c r="B50" s="11" t="s">
        <v>225</v>
      </c>
      <c r="C50" s="11" t="s">
        <v>226</v>
      </c>
      <c r="D50" s="18" t="s">
        <v>41</v>
      </c>
      <c r="E50" s="18" t="s">
        <v>42</v>
      </c>
      <c r="F50" s="18" t="s">
        <v>42</v>
      </c>
      <c r="G50" s="18" t="s">
        <v>42</v>
      </c>
      <c r="H50" s="19" t="s">
        <v>42</v>
      </c>
      <c r="I50" s="17" t="str">
        <f>VLOOKUP(A50,[1]Report!$C$2:$D$170,2,FALSE)</f>
        <v>Team Manager</v>
      </c>
      <c r="J50" s="17" t="str">
        <f>VLOOKUP(A50,[1]Report!$C$2:$E$170,3,FALSE)</f>
        <v>CRU Boys 2009 Blue 1</v>
      </c>
      <c r="K50" s="11"/>
      <c r="L50" s="11" t="s">
        <v>227</v>
      </c>
    </row>
    <row r="51" spans="1:12" x14ac:dyDescent="0.3">
      <c r="A51" s="10" t="s">
        <v>228</v>
      </c>
      <c r="B51" s="11" t="s">
        <v>229</v>
      </c>
      <c r="C51" s="11" t="s">
        <v>230</v>
      </c>
      <c r="D51" s="12">
        <v>426</v>
      </c>
      <c r="E51" s="13">
        <v>6</v>
      </c>
      <c r="F51" s="14"/>
      <c r="G51" s="15">
        <f>+E51-F51</f>
        <v>6</v>
      </c>
      <c r="H51" s="16"/>
      <c r="I51" s="17" t="e">
        <f>VLOOKUP(A51,[1]Report!$C$2:$D$170,2,FALSE)</f>
        <v>#N/A</v>
      </c>
      <c r="J51" s="17" t="e">
        <f>VLOOKUP(A51,[1]Report!$C$2:$E$170,3,FALSE)</f>
        <v>#N/A</v>
      </c>
      <c r="K51" s="11" t="s">
        <v>231</v>
      </c>
      <c r="L51" s="11" t="s">
        <v>231</v>
      </c>
    </row>
    <row r="52" spans="1:12" x14ac:dyDescent="0.3">
      <c r="A52" s="10" t="s">
        <v>232</v>
      </c>
      <c r="B52" s="11" t="s">
        <v>233</v>
      </c>
      <c r="C52" s="11" t="s">
        <v>234</v>
      </c>
      <c r="D52" s="12">
        <v>5869</v>
      </c>
      <c r="E52" s="13">
        <v>6</v>
      </c>
      <c r="F52" s="14"/>
      <c r="G52" s="15">
        <f>+E52-F52</f>
        <v>6</v>
      </c>
      <c r="H52" s="16"/>
      <c r="I52" s="17" t="e">
        <f>VLOOKUP(A52,[1]Report!$C$2:$D$170,2,FALSE)</f>
        <v>#N/A</v>
      </c>
      <c r="J52" s="17" t="e">
        <f>VLOOKUP(A52,[1]Report!$C$2:$E$170,3,FALSE)</f>
        <v>#N/A</v>
      </c>
      <c r="K52" s="11"/>
      <c r="L52" s="11" t="s">
        <v>235</v>
      </c>
    </row>
    <row r="53" spans="1:12" x14ac:dyDescent="0.3">
      <c r="A53" s="10" t="s">
        <v>236</v>
      </c>
      <c r="B53" s="11" t="s">
        <v>237</v>
      </c>
      <c r="C53" s="11" t="s">
        <v>238</v>
      </c>
      <c r="D53" s="12"/>
      <c r="E53" s="13">
        <v>6</v>
      </c>
      <c r="F53" s="14"/>
      <c r="G53" s="15">
        <f>+E53-F53</f>
        <v>6</v>
      </c>
      <c r="H53" s="16"/>
      <c r="I53" s="17" t="e">
        <f>VLOOKUP(A53,[1]Report!$C$2:$D$170,2,FALSE)</f>
        <v>#N/A</v>
      </c>
      <c r="J53" s="17" t="e">
        <f>VLOOKUP(A53,[1]Report!$C$2:$E$170,3,FALSE)</f>
        <v>#N/A</v>
      </c>
      <c r="K53" s="11" t="s">
        <v>239</v>
      </c>
      <c r="L53" s="11" t="s">
        <v>240</v>
      </c>
    </row>
    <row r="54" spans="1:12" x14ac:dyDescent="0.3">
      <c r="A54" s="10" t="s">
        <v>241</v>
      </c>
      <c r="B54" s="11" t="s">
        <v>242</v>
      </c>
      <c r="C54" s="11" t="s">
        <v>243</v>
      </c>
      <c r="D54" s="18" t="s">
        <v>41</v>
      </c>
      <c r="E54" s="18" t="s">
        <v>42</v>
      </c>
      <c r="F54" s="18" t="s">
        <v>42</v>
      </c>
      <c r="G54" s="18" t="s">
        <v>42</v>
      </c>
      <c r="H54" s="19" t="s">
        <v>42</v>
      </c>
      <c r="I54" s="17" t="str">
        <f>VLOOKUP(A54,[1]Report!$C$2:$D$170,2,FALSE)</f>
        <v>Head Coach</v>
      </c>
      <c r="J54" s="17" t="str">
        <f>VLOOKUP(A54,[1]Report!$C$2:$E$170,3,FALSE)</f>
        <v>CRU Boys 2008 Black</v>
      </c>
      <c r="K54" s="11"/>
      <c r="L54" s="11" t="s">
        <v>244</v>
      </c>
    </row>
    <row r="55" spans="1:12" x14ac:dyDescent="0.3">
      <c r="A55" s="10" t="s">
        <v>245</v>
      </c>
      <c r="B55" s="11" t="s">
        <v>200</v>
      </c>
      <c r="C55" s="11" t="s">
        <v>246</v>
      </c>
      <c r="D55" s="12">
        <v>3388</v>
      </c>
      <c r="E55" s="13">
        <v>6</v>
      </c>
      <c r="F55" s="14">
        <v>6</v>
      </c>
      <c r="G55" s="15">
        <f>+E55-F55</f>
        <v>0</v>
      </c>
      <c r="H55" s="16">
        <v>43736</v>
      </c>
      <c r="I55" s="17" t="e">
        <f>VLOOKUP(A55,[1]Report!$C$2:$D$170,2,FALSE)</f>
        <v>#N/A</v>
      </c>
      <c r="J55" s="17" t="e">
        <f>VLOOKUP(A55,[1]Report!$C$2:$E$170,3,FALSE)</f>
        <v>#N/A</v>
      </c>
      <c r="K55" s="11"/>
      <c r="L55" s="11" t="s">
        <v>247</v>
      </c>
    </row>
    <row r="56" spans="1:12" x14ac:dyDescent="0.3">
      <c r="A56" s="10" t="s">
        <v>248</v>
      </c>
      <c r="B56" s="11" t="s">
        <v>249</v>
      </c>
      <c r="C56" s="11" t="s">
        <v>250</v>
      </c>
      <c r="D56" s="12"/>
      <c r="E56" s="13">
        <v>6</v>
      </c>
      <c r="F56" s="14"/>
      <c r="G56" s="15">
        <f>+E56-F56</f>
        <v>6</v>
      </c>
      <c r="H56" s="16"/>
      <c r="I56" s="17" t="e">
        <f>VLOOKUP(A56,[1]Report!$C$2:$D$170,2,FALSE)</f>
        <v>#N/A</v>
      </c>
      <c r="J56" s="17" t="e">
        <f>VLOOKUP(A56,[1]Report!$C$2:$E$170,3,FALSE)</f>
        <v>#N/A</v>
      </c>
      <c r="K56" s="11" t="s">
        <v>251</v>
      </c>
      <c r="L56" s="11" t="s">
        <v>251</v>
      </c>
    </row>
    <row r="57" spans="1:12" x14ac:dyDescent="0.3">
      <c r="A57" s="10" t="s">
        <v>252</v>
      </c>
      <c r="B57" s="11" t="s">
        <v>253</v>
      </c>
      <c r="C57" s="11" t="s">
        <v>254</v>
      </c>
      <c r="D57" s="18" t="s">
        <v>41</v>
      </c>
      <c r="E57" s="18" t="s">
        <v>42</v>
      </c>
      <c r="F57" s="18" t="s">
        <v>42</v>
      </c>
      <c r="G57" s="18" t="s">
        <v>42</v>
      </c>
      <c r="H57" s="19" t="s">
        <v>42</v>
      </c>
      <c r="I57" s="17" t="str">
        <f>VLOOKUP(A57,[1]Report!$C$2:$D$170,2,FALSE)</f>
        <v>Team Manager</v>
      </c>
      <c r="J57" s="17" t="str">
        <f>VLOOKUP(A57,[1]Report!$C$2:$E$170,3,FALSE)</f>
        <v>CRU Boys 2006 Black</v>
      </c>
      <c r="K57" s="11" t="s">
        <v>255</v>
      </c>
      <c r="L57" s="11" t="s">
        <v>256</v>
      </c>
    </row>
    <row r="58" spans="1:12" x14ac:dyDescent="0.3">
      <c r="A58" s="10" t="s">
        <v>257</v>
      </c>
      <c r="B58" s="11" t="s">
        <v>258</v>
      </c>
      <c r="C58" s="11" t="s">
        <v>259</v>
      </c>
      <c r="D58" s="12"/>
      <c r="E58" s="13">
        <v>6</v>
      </c>
      <c r="F58" s="14"/>
      <c r="G58" s="15">
        <f>+E58-F58</f>
        <v>6</v>
      </c>
      <c r="H58" s="16"/>
      <c r="I58" s="17" t="e">
        <f>VLOOKUP(A58,[1]Report!$C$2:$D$170,2,FALSE)</f>
        <v>#N/A</v>
      </c>
      <c r="J58" s="17" t="e">
        <f>VLOOKUP(A58,[1]Report!$C$2:$E$170,3,FALSE)</f>
        <v>#N/A</v>
      </c>
      <c r="K58" s="11"/>
      <c r="L58" s="11" t="s">
        <v>260</v>
      </c>
    </row>
    <row r="59" spans="1:12" x14ac:dyDescent="0.3">
      <c r="A59" s="10" t="s">
        <v>261</v>
      </c>
      <c r="B59" s="11" t="s">
        <v>262</v>
      </c>
      <c r="C59" s="11" t="s">
        <v>263</v>
      </c>
      <c r="D59" s="12">
        <v>1387</v>
      </c>
      <c r="E59" s="13">
        <v>6</v>
      </c>
      <c r="F59" s="14"/>
      <c r="G59" s="15">
        <f>+E59-F59</f>
        <v>6</v>
      </c>
      <c r="H59" s="16"/>
      <c r="I59" s="17" t="e">
        <f>VLOOKUP(A59,[1]Report!$C$2:$D$170,2,FALSE)</f>
        <v>#N/A</v>
      </c>
      <c r="J59" s="17" t="e">
        <f>VLOOKUP(A59,[1]Report!$C$2:$E$170,3,FALSE)</f>
        <v>#N/A</v>
      </c>
      <c r="K59" s="11"/>
      <c r="L59" s="11" t="s">
        <v>264</v>
      </c>
    </row>
    <row r="60" spans="1:12" x14ac:dyDescent="0.3">
      <c r="A60" s="10" t="s">
        <v>265</v>
      </c>
      <c r="B60" s="11" t="s">
        <v>266</v>
      </c>
      <c r="C60" s="11" t="s">
        <v>267</v>
      </c>
      <c r="D60" s="18" t="s">
        <v>41</v>
      </c>
      <c r="E60" s="18" t="s">
        <v>42</v>
      </c>
      <c r="F60" s="18" t="s">
        <v>42</v>
      </c>
      <c r="G60" s="18" t="s">
        <v>42</v>
      </c>
      <c r="H60" s="19" t="s">
        <v>42</v>
      </c>
      <c r="I60" s="17" t="str">
        <f>VLOOKUP(A60,[1]Report!$C$2:$D$170,2,FALSE)</f>
        <v>Team Manager</v>
      </c>
      <c r="J60" s="17" t="str">
        <f>VLOOKUP(A60,[1]Report!$C$2:$E$170,3,FALSE)</f>
        <v>CRU Girls 2008 Blue</v>
      </c>
      <c r="K60" s="11" t="s">
        <v>268</v>
      </c>
      <c r="L60" s="11" t="s">
        <v>268</v>
      </c>
    </row>
    <row r="61" spans="1:12" x14ac:dyDescent="0.3">
      <c r="A61" s="10" t="s">
        <v>269</v>
      </c>
      <c r="B61" s="11" t="s">
        <v>270</v>
      </c>
      <c r="C61" s="11" t="s">
        <v>267</v>
      </c>
      <c r="D61" s="12"/>
      <c r="E61" s="13">
        <v>6</v>
      </c>
      <c r="F61" s="14"/>
      <c r="G61" s="15">
        <f>+E61-F61</f>
        <v>6</v>
      </c>
      <c r="H61" s="16"/>
      <c r="I61" s="17" t="e">
        <f>VLOOKUP(A61,[1]Report!$C$2:$D$170,2,FALSE)</f>
        <v>#N/A</v>
      </c>
      <c r="J61" s="17" t="e">
        <f>VLOOKUP(A61,[1]Report!$C$2:$E$170,3,FALSE)</f>
        <v>#N/A</v>
      </c>
      <c r="K61" s="11"/>
      <c r="L61" s="11" t="s">
        <v>271</v>
      </c>
    </row>
    <row r="62" spans="1:12" x14ac:dyDescent="0.3">
      <c r="A62" s="10" t="s">
        <v>272</v>
      </c>
      <c r="B62" s="11" t="s">
        <v>273</v>
      </c>
      <c r="C62" s="11" t="s">
        <v>274</v>
      </c>
      <c r="D62" s="18" t="s">
        <v>41</v>
      </c>
      <c r="E62" s="18" t="s">
        <v>42</v>
      </c>
      <c r="F62" s="18" t="s">
        <v>42</v>
      </c>
      <c r="G62" s="18" t="s">
        <v>42</v>
      </c>
      <c r="H62" s="19" t="s">
        <v>42</v>
      </c>
      <c r="I62" s="17" t="str">
        <f>VLOOKUP(A62,[1]Report!$C$2:$D$170,2,FALSE)</f>
        <v>General Volunteer Duties</v>
      </c>
      <c r="J62" s="17" t="str">
        <f>VLOOKUP(A62,[1]Report!$C$2:$E$170,3,FALSE)</f>
        <v>Unallocated</v>
      </c>
      <c r="K62" s="11" t="s">
        <v>275</v>
      </c>
      <c r="L62" s="11" t="s">
        <v>275</v>
      </c>
    </row>
    <row r="63" spans="1:12" x14ac:dyDescent="0.3">
      <c r="A63" s="10" t="s">
        <v>276</v>
      </c>
      <c r="B63" s="11" t="s">
        <v>277</v>
      </c>
      <c r="C63" s="11" t="s">
        <v>278</v>
      </c>
      <c r="D63" s="12"/>
      <c r="E63" s="13">
        <v>6</v>
      </c>
      <c r="F63" s="14"/>
      <c r="G63" s="15">
        <f t="shared" ref="G63:G68" si="4">+E63-F63</f>
        <v>6</v>
      </c>
      <c r="H63" s="16"/>
      <c r="I63" s="17" t="e">
        <f>VLOOKUP(A63,[1]Report!$C$2:$D$170,2,FALSE)</f>
        <v>#N/A</v>
      </c>
      <c r="J63" s="17" t="e">
        <f>VLOOKUP(A63,[1]Report!$C$2:$E$170,3,FALSE)</f>
        <v>#N/A</v>
      </c>
      <c r="K63" s="11"/>
      <c r="L63" s="11" t="s">
        <v>279</v>
      </c>
    </row>
    <row r="64" spans="1:12" x14ac:dyDescent="0.3">
      <c r="A64" s="10" t="s">
        <v>280</v>
      </c>
      <c r="B64" s="11" t="s">
        <v>281</v>
      </c>
      <c r="C64" s="11" t="s">
        <v>282</v>
      </c>
      <c r="D64" s="12"/>
      <c r="E64" s="13">
        <v>6</v>
      </c>
      <c r="F64" s="14"/>
      <c r="G64" s="15">
        <f t="shared" si="4"/>
        <v>6</v>
      </c>
      <c r="H64" s="16"/>
      <c r="I64" s="17" t="e">
        <f>VLOOKUP(A64,[1]Report!$C$2:$D$170,2,FALSE)</f>
        <v>#N/A</v>
      </c>
      <c r="J64" s="17" t="e">
        <f>VLOOKUP(A64,[1]Report!$C$2:$E$170,3,FALSE)</f>
        <v>#N/A</v>
      </c>
      <c r="K64" s="11"/>
      <c r="L64" s="11" t="s">
        <v>283</v>
      </c>
    </row>
    <row r="65" spans="1:12" x14ac:dyDescent="0.3">
      <c r="A65" s="10" t="s">
        <v>284</v>
      </c>
      <c r="B65" s="11" t="s">
        <v>154</v>
      </c>
      <c r="C65" s="11" t="s">
        <v>285</v>
      </c>
      <c r="D65" s="12"/>
      <c r="E65" s="13">
        <v>6</v>
      </c>
      <c r="F65" s="14"/>
      <c r="G65" s="15">
        <f t="shared" si="4"/>
        <v>6</v>
      </c>
      <c r="H65" s="16"/>
      <c r="I65" s="17" t="e">
        <f>VLOOKUP(A65,[1]Report!$C$2:$D$170,2,FALSE)</f>
        <v>#N/A</v>
      </c>
      <c r="J65" s="17" t="e">
        <f>VLOOKUP(A65,[1]Report!$C$2:$E$170,3,FALSE)</f>
        <v>#N/A</v>
      </c>
      <c r="K65" s="11" t="s">
        <v>286</v>
      </c>
      <c r="L65" s="11" t="s">
        <v>287</v>
      </c>
    </row>
    <row r="66" spans="1:12" x14ac:dyDescent="0.3">
      <c r="A66" s="10" t="s">
        <v>288</v>
      </c>
      <c r="B66" s="11" t="s">
        <v>65</v>
      </c>
      <c r="C66" s="11" t="s">
        <v>289</v>
      </c>
      <c r="D66" s="12">
        <v>8050</v>
      </c>
      <c r="E66" s="13">
        <v>6</v>
      </c>
      <c r="F66" s="14"/>
      <c r="G66" s="15">
        <f t="shared" si="4"/>
        <v>6</v>
      </c>
      <c r="H66" s="16"/>
      <c r="I66" s="17" t="e">
        <f>VLOOKUP(A66,[1]Report!$C$2:$D$170,2,FALSE)</f>
        <v>#N/A</v>
      </c>
      <c r="J66" s="17" t="e">
        <f>VLOOKUP(A66,[1]Report!$C$2:$E$170,3,FALSE)</f>
        <v>#N/A</v>
      </c>
      <c r="K66" s="11"/>
      <c r="L66" s="11" t="s">
        <v>290</v>
      </c>
    </row>
    <row r="67" spans="1:12" x14ac:dyDescent="0.3">
      <c r="A67" s="10" t="s">
        <v>291</v>
      </c>
      <c r="B67" s="11" t="s">
        <v>292</v>
      </c>
      <c r="C67" s="11" t="s">
        <v>293</v>
      </c>
      <c r="D67" s="12"/>
      <c r="E67" s="13">
        <v>6</v>
      </c>
      <c r="F67" s="14"/>
      <c r="G67" s="15">
        <f t="shared" si="4"/>
        <v>6</v>
      </c>
      <c r="H67" s="16"/>
      <c r="I67" s="17" t="e">
        <f>VLOOKUP(A67,[1]Report!$C$2:$D$170,2,FALSE)</f>
        <v>#N/A</v>
      </c>
      <c r="J67" s="17" t="e">
        <f>VLOOKUP(A67,[1]Report!$C$2:$E$170,3,FALSE)</f>
        <v>#N/A</v>
      </c>
      <c r="K67" s="11"/>
      <c r="L67" s="11" t="s">
        <v>294</v>
      </c>
    </row>
    <row r="68" spans="1:12" x14ac:dyDescent="0.3">
      <c r="A68" s="10" t="s">
        <v>295</v>
      </c>
      <c r="B68" s="11" t="s">
        <v>296</v>
      </c>
      <c r="C68" s="11" t="s">
        <v>297</v>
      </c>
      <c r="D68" s="12"/>
      <c r="E68" s="13">
        <v>6</v>
      </c>
      <c r="F68" s="14"/>
      <c r="G68" s="15">
        <f t="shared" si="4"/>
        <v>6</v>
      </c>
      <c r="H68" s="16"/>
      <c r="I68" s="17" t="e">
        <f>VLOOKUP(A68,[1]Report!$C$2:$D$170,2,FALSE)</f>
        <v>#N/A</v>
      </c>
      <c r="J68" s="17" t="e">
        <f>VLOOKUP(A68,[1]Report!$C$2:$E$170,3,FALSE)</f>
        <v>#N/A</v>
      </c>
      <c r="K68" s="11"/>
      <c r="L68" s="11" t="s">
        <v>298</v>
      </c>
    </row>
    <row r="69" spans="1:12" x14ac:dyDescent="0.3">
      <c r="A69" s="10" t="s">
        <v>299</v>
      </c>
      <c r="B69" s="11" t="s">
        <v>300</v>
      </c>
      <c r="C69" s="11" t="s">
        <v>300</v>
      </c>
      <c r="D69" s="18" t="s">
        <v>41</v>
      </c>
      <c r="E69" s="18" t="s">
        <v>42</v>
      </c>
      <c r="F69" s="18" t="s">
        <v>42</v>
      </c>
      <c r="G69" s="18" t="s">
        <v>42</v>
      </c>
      <c r="H69" s="19" t="s">
        <v>42</v>
      </c>
      <c r="I69" s="17" t="str">
        <f>VLOOKUP(A69,[1]Report!$C$2:$D$170,2,FALSE)</f>
        <v>Assistant Coach</v>
      </c>
      <c r="J69" s="17" t="str">
        <f>VLOOKUP(A69,[1]Report!$C$2:$E$170,3,FALSE)</f>
        <v>Unallocated</v>
      </c>
      <c r="K69" s="11"/>
      <c r="L69" s="11" t="s">
        <v>301</v>
      </c>
    </row>
    <row r="70" spans="1:12" x14ac:dyDescent="0.3">
      <c r="A70" s="10" t="s">
        <v>302</v>
      </c>
      <c r="B70" s="11" t="s">
        <v>270</v>
      </c>
      <c r="C70" s="11" t="s">
        <v>303</v>
      </c>
      <c r="D70" s="18" t="s">
        <v>41</v>
      </c>
      <c r="E70" s="18" t="s">
        <v>42</v>
      </c>
      <c r="F70" s="18" t="s">
        <v>42</v>
      </c>
      <c r="G70" s="18" t="s">
        <v>42</v>
      </c>
      <c r="H70" s="19" t="s">
        <v>42</v>
      </c>
      <c r="I70" s="17" t="str">
        <f>VLOOKUP(A70,[1]Report!$C$2:$D$170,2,FALSE)</f>
        <v>Age Group Coordinator/Rec Committee Member</v>
      </c>
      <c r="J70" s="17" t="str">
        <f>VLOOKUP(A70,[1]Report!$C$2:$E$170,3,FALSE)</f>
        <v>Unallocated</v>
      </c>
      <c r="K70" s="11" t="s">
        <v>304</v>
      </c>
      <c r="L70" s="11" t="s">
        <v>304</v>
      </c>
    </row>
    <row r="71" spans="1:12" x14ac:dyDescent="0.3">
      <c r="A71" s="10" t="s">
        <v>305</v>
      </c>
      <c r="B71" s="11" t="s">
        <v>306</v>
      </c>
      <c r="C71" s="11" t="s">
        <v>307</v>
      </c>
      <c r="D71" s="18" t="s">
        <v>41</v>
      </c>
      <c r="E71" s="18" t="s">
        <v>42</v>
      </c>
      <c r="F71" s="18" t="s">
        <v>42</v>
      </c>
      <c r="G71" s="18" t="s">
        <v>42</v>
      </c>
      <c r="H71" s="19" t="s">
        <v>42</v>
      </c>
      <c r="I71" s="17" t="str">
        <f>VLOOKUP(A71,[1]Report!$C$2:$D$170,2,FALSE)</f>
        <v>Head Coach</v>
      </c>
      <c r="J71" s="17" t="str">
        <f>VLOOKUP(A71,[1]Report!$C$2:$E$170,3,FALSE)</f>
        <v>CRU Girls 2004 Blue</v>
      </c>
      <c r="K71" s="11"/>
      <c r="L71" s="11" t="s">
        <v>308</v>
      </c>
    </row>
    <row r="72" spans="1:12" x14ac:dyDescent="0.3">
      <c r="A72" s="10" t="s">
        <v>309</v>
      </c>
      <c r="B72" s="11" t="s">
        <v>310</v>
      </c>
      <c r="C72" s="11" t="s">
        <v>311</v>
      </c>
      <c r="D72" s="18" t="s">
        <v>41</v>
      </c>
      <c r="E72" s="18" t="s">
        <v>42</v>
      </c>
      <c r="F72" s="18" t="s">
        <v>42</v>
      </c>
      <c r="G72" s="18" t="s">
        <v>42</v>
      </c>
      <c r="H72" s="19" t="s">
        <v>42</v>
      </c>
      <c r="I72" s="17" t="str">
        <f>VLOOKUP(A72,[1]Report!$C$2:$D$170,2,FALSE)</f>
        <v>Assistant Coach</v>
      </c>
      <c r="J72" s="17" t="str">
        <f>VLOOKUP(A72,[1]Report!$C$2:$E$170,3,FALSE)</f>
        <v>Unallocated</v>
      </c>
      <c r="K72" s="11" t="s">
        <v>312</v>
      </c>
      <c r="L72" s="11" t="s">
        <v>313</v>
      </c>
    </row>
    <row r="73" spans="1:12" x14ac:dyDescent="0.3">
      <c r="A73" s="10" t="s">
        <v>314</v>
      </c>
      <c r="B73" s="11" t="s">
        <v>315</v>
      </c>
      <c r="C73" s="11" t="s">
        <v>316</v>
      </c>
      <c r="D73" s="12"/>
      <c r="E73" s="13">
        <v>6</v>
      </c>
      <c r="F73" s="14"/>
      <c r="G73" s="15">
        <f>+E73-F73</f>
        <v>6</v>
      </c>
      <c r="H73" s="16"/>
      <c r="I73" s="17" t="e">
        <f>VLOOKUP(A73,[1]Report!$C$2:$D$170,2,FALSE)</f>
        <v>#N/A</v>
      </c>
      <c r="J73" s="17" t="e">
        <f>VLOOKUP(A73,[1]Report!$C$2:$E$170,3,FALSE)</f>
        <v>#N/A</v>
      </c>
      <c r="K73" s="11" t="s">
        <v>317</v>
      </c>
      <c r="L73" s="11" t="s">
        <v>317</v>
      </c>
    </row>
    <row r="74" spans="1:12" x14ac:dyDescent="0.3">
      <c r="A74" s="10" t="s">
        <v>318</v>
      </c>
      <c r="B74" s="11" t="s">
        <v>319</v>
      </c>
      <c r="C74" s="11" t="s">
        <v>320</v>
      </c>
      <c r="D74" s="18" t="s">
        <v>41</v>
      </c>
      <c r="E74" s="18" t="s">
        <v>42</v>
      </c>
      <c r="F74" s="18" t="s">
        <v>42</v>
      </c>
      <c r="G74" s="18" t="s">
        <v>42</v>
      </c>
      <c r="H74" s="19" t="s">
        <v>42</v>
      </c>
      <c r="I74" s="17" t="str">
        <f>VLOOKUP(A74,[1]Report!$C$2:$D$170,2,FALSE)</f>
        <v>Head Coach</v>
      </c>
      <c r="J74" s="17" t="str">
        <f>VLOOKUP(A74,[1]Report!$C$2:$E$170,3,FALSE)</f>
        <v>Team 1 Geschwill: Purple</v>
      </c>
      <c r="K74" s="11"/>
      <c r="L74" s="11" t="s">
        <v>321</v>
      </c>
    </row>
    <row r="75" spans="1:12" x14ac:dyDescent="0.3">
      <c r="A75" s="10" t="s">
        <v>322</v>
      </c>
      <c r="B75" s="11" t="s">
        <v>323</v>
      </c>
      <c r="C75" s="11" t="s">
        <v>324</v>
      </c>
      <c r="D75" s="12"/>
      <c r="E75" s="13">
        <v>6</v>
      </c>
      <c r="F75" s="14"/>
      <c r="G75" s="15">
        <f>+E75-F75</f>
        <v>6</v>
      </c>
      <c r="H75" s="16"/>
      <c r="I75" s="17" t="e">
        <f>VLOOKUP(A75,[1]Report!$C$2:$D$170,2,FALSE)</f>
        <v>#N/A</v>
      </c>
      <c r="J75" s="17" t="e">
        <f>VLOOKUP(A75,[1]Report!$C$2:$E$170,3,FALSE)</f>
        <v>#N/A</v>
      </c>
      <c r="K75" s="11"/>
      <c r="L75" s="11" t="s">
        <v>325</v>
      </c>
    </row>
    <row r="76" spans="1:12" x14ac:dyDescent="0.3">
      <c r="A76" s="10" t="s">
        <v>326</v>
      </c>
      <c r="B76" s="11" t="s">
        <v>327</v>
      </c>
      <c r="C76" s="11" t="s">
        <v>328</v>
      </c>
      <c r="D76" s="12"/>
      <c r="E76" s="13">
        <v>6</v>
      </c>
      <c r="F76" s="14">
        <f>2+0</f>
        <v>2</v>
      </c>
      <c r="G76" s="15">
        <f>+E76-F76</f>
        <v>4</v>
      </c>
      <c r="H76" s="16">
        <v>43704</v>
      </c>
      <c r="I76" s="17" t="e">
        <f>VLOOKUP(A76,[1]Report!$C$2:$D$170,2,FALSE)</f>
        <v>#N/A</v>
      </c>
      <c r="J76" s="17" t="e">
        <f>VLOOKUP(A76,[1]Report!$C$2:$E$170,3,FALSE)</f>
        <v>#N/A</v>
      </c>
      <c r="K76" s="11"/>
      <c r="L76" s="11" t="s">
        <v>329</v>
      </c>
    </row>
    <row r="77" spans="1:12" x14ac:dyDescent="0.3">
      <c r="A77" s="10" t="s">
        <v>330</v>
      </c>
      <c r="B77" s="11" t="s">
        <v>331</v>
      </c>
      <c r="C77" s="11" t="s">
        <v>332</v>
      </c>
      <c r="D77" s="12"/>
      <c r="E77" s="13">
        <v>6</v>
      </c>
      <c r="F77" s="14">
        <v>2</v>
      </c>
      <c r="G77" s="15">
        <f>+E77-F77</f>
        <v>4</v>
      </c>
      <c r="H77" s="16">
        <v>43725</v>
      </c>
      <c r="I77" s="17" t="e">
        <f>VLOOKUP(A77,[1]Report!$C$2:$D$170,2,FALSE)</f>
        <v>#N/A</v>
      </c>
      <c r="J77" s="17" t="e">
        <f>VLOOKUP(A77,[1]Report!$C$2:$E$170,3,FALSE)</f>
        <v>#N/A</v>
      </c>
      <c r="K77" s="11" t="s">
        <v>333</v>
      </c>
      <c r="L77" s="11" t="s">
        <v>334</v>
      </c>
    </row>
    <row r="78" spans="1:12" x14ac:dyDescent="0.3">
      <c r="A78" s="10" t="s">
        <v>335</v>
      </c>
      <c r="B78" s="11" t="s">
        <v>336</v>
      </c>
      <c r="C78" s="11" t="s">
        <v>337</v>
      </c>
      <c r="D78" s="18" t="s">
        <v>41</v>
      </c>
      <c r="E78" s="18" t="s">
        <v>42</v>
      </c>
      <c r="F78" s="18" t="s">
        <v>42</v>
      </c>
      <c r="G78" s="18" t="s">
        <v>42</v>
      </c>
      <c r="H78" s="19" t="s">
        <v>42</v>
      </c>
      <c r="I78" s="17" t="str">
        <f>VLOOKUP(A78,[1]Report!$C$2:$D$170,2,FALSE)</f>
        <v>Assistant Coach</v>
      </c>
      <c r="J78" s="17" t="str">
        <f>VLOOKUP(A78,[1]Report!$C$2:$E$170,3,FALSE)</f>
        <v>CRU Boys 2009 Black</v>
      </c>
      <c r="K78" s="11" t="s">
        <v>338</v>
      </c>
      <c r="L78" s="11" t="s">
        <v>339</v>
      </c>
    </row>
    <row r="79" spans="1:12" x14ac:dyDescent="0.3">
      <c r="A79" s="10" t="s">
        <v>340</v>
      </c>
      <c r="B79" s="11" t="s">
        <v>341</v>
      </c>
      <c r="C79" s="11" t="s">
        <v>342</v>
      </c>
      <c r="D79" s="12">
        <v>2389</v>
      </c>
      <c r="E79" s="13">
        <v>6</v>
      </c>
      <c r="F79" s="14"/>
      <c r="G79" s="15">
        <f>+E79-F79</f>
        <v>6</v>
      </c>
      <c r="H79" s="16"/>
      <c r="I79" s="17" t="e">
        <f>VLOOKUP(A79,[1]Report!$C$2:$D$170,2,FALSE)</f>
        <v>#N/A</v>
      </c>
      <c r="J79" s="17" t="e">
        <f>VLOOKUP(A79,[1]Report!$C$2:$E$170,3,FALSE)</f>
        <v>#N/A</v>
      </c>
      <c r="K79" s="11"/>
      <c r="L79" s="11" t="s">
        <v>343</v>
      </c>
    </row>
    <row r="80" spans="1:12" x14ac:dyDescent="0.3">
      <c r="A80" s="10" t="s">
        <v>344</v>
      </c>
      <c r="B80" s="11" t="s">
        <v>345</v>
      </c>
      <c r="C80" s="11" t="s">
        <v>346</v>
      </c>
      <c r="D80" s="12"/>
      <c r="E80" s="13">
        <v>6</v>
      </c>
      <c r="F80" s="14"/>
      <c r="G80" s="15">
        <f>+E80-F80</f>
        <v>6</v>
      </c>
      <c r="H80" s="16"/>
      <c r="I80" s="17" t="e">
        <f>VLOOKUP(A80,[1]Report!$C$2:$D$170,2,FALSE)</f>
        <v>#N/A</v>
      </c>
      <c r="J80" s="17" t="e">
        <f>VLOOKUP(A80,[1]Report!$C$2:$E$170,3,FALSE)</f>
        <v>#N/A</v>
      </c>
      <c r="K80" s="11"/>
      <c r="L80" s="11" t="s">
        <v>347</v>
      </c>
    </row>
    <row r="81" spans="1:12" x14ac:dyDescent="0.3">
      <c r="A81" s="10" t="s">
        <v>348</v>
      </c>
      <c r="B81" s="11" t="s">
        <v>349</v>
      </c>
      <c r="C81" s="11" t="s">
        <v>346</v>
      </c>
      <c r="D81" s="18" t="s">
        <v>41</v>
      </c>
      <c r="E81" s="18" t="s">
        <v>42</v>
      </c>
      <c r="F81" s="18" t="s">
        <v>42</v>
      </c>
      <c r="G81" s="18" t="s">
        <v>42</v>
      </c>
      <c r="H81" s="19" t="s">
        <v>42</v>
      </c>
      <c r="I81" s="17" t="str">
        <f>VLOOKUP(A81,[1]Report!$C$2:$D$170,2,FALSE)</f>
        <v>Team Manager</v>
      </c>
      <c r="J81" s="17" t="str">
        <f>VLOOKUP(A81,[1]Report!$C$2:$E$170,3,FALSE)</f>
        <v>CRU Girls 2002 Black</v>
      </c>
      <c r="K81" s="11"/>
      <c r="L81" s="11" t="s">
        <v>350</v>
      </c>
    </row>
    <row r="82" spans="1:12" x14ac:dyDescent="0.3">
      <c r="A82" s="10" t="s">
        <v>351</v>
      </c>
      <c r="B82" s="24" t="s">
        <v>925</v>
      </c>
      <c r="C82" s="11" t="s">
        <v>352</v>
      </c>
      <c r="D82" s="18" t="s">
        <v>41</v>
      </c>
      <c r="E82" s="18" t="s">
        <v>42</v>
      </c>
      <c r="F82" s="18" t="s">
        <v>42</v>
      </c>
      <c r="G82" s="18" t="s">
        <v>42</v>
      </c>
      <c r="H82" s="19" t="s">
        <v>42</v>
      </c>
      <c r="I82" s="17" t="str">
        <f>VLOOKUP(A82,[1]Report!$C$2:$D$170,2,FALSE)</f>
        <v>Assistant Coach</v>
      </c>
      <c r="J82" s="17" t="str">
        <f>VLOOKUP(A82,[1]Report!$C$2:$E$170,3,FALSE)</f>
        <v>CRU Boys 2006</v>
      </c>
      <c r="K82" s="11" t="s">
        <v>353</v>
      </c>
      <c r="L82" s="11" t="s">
        <v>354</v>
      </c>
    </row>
    <row r="83" spans="1:12" x14ac:dyDescent="0.3">
      <c r="A83" s="10" t="s">
        <v>355</v>
      </c>
      <c r="B83" s="11" t="s">
        <v>356</v>
      </c>
      <c r="C83" s="11" t="s">
        <v>357</v>
      </c>
      <c r="D83" s="18" t="s">
        <v>41</v>
      </c>
      <c r="E83" s="18" t="s">
        <v>42</v>
      </c>
      <c r="F83" s="18" t="s">
        <v>42</v>
      </c>
      <c r="G83" s="18" t="s">
        <v>42</v>
      </c>
      <c r="H83" s="19" t="s">
        <v>42</v>
      </c>
      <c r="I83" s="17" t="str">
        <f>VLOOKUP(A83,[1]Report!$C$2:$D$170,2,FALSE)</f>
        <v>Team Manager</v>
      </c>
      <c r="J83" s="17" t="str">
        <f>VLOOKUP(A83,[1]Report!$C$2:$E$170,3,FALSE)</f>
        <v>CRU Boys 2009 Blue2</v>
      </c>
      <c r="K83" s="11" t="s">
        <v>358</v>
      </c>
      <c r="L83" s="11" t="s">
        <v>359</v>
      </c>
    </row>
    <row r="84" spans="1:12" x14ac:dyDescent="0.3">
      <c r="A84" s="10" t="s">
        <v>360</v>
      </c>
      <c r="B84" s="11" t="s">
        <v>361</v>
      </c>
      <c r="C84" s="11" t="s">
        <v>362</v>
      </c>
      <c r="D84" s="12">
        <v>5532</v>
      </c>
      <c r="E84" s="13">
        <v>6</v>
      </c>
      <c r="F84" s="14">
        <f>4+0</f>
        <v>4</v>
      </c>
      <c r="G84" s="15">
        <f>+E84-F84</f>
        <v>2</v>
      </c>
      <c r="H84" s="16">
        <v>43736</v>
      </c>
      <c r="I84" s="17" t="e">
        <f>VLOOKUP(A84,[1]Report!$C$2:$D$170,2,FALSE)</f>
        <v>#N/A</v>
      </c>
      <c r="J84" s="17" t="e">
        <f>VLOOKUP(A84,[1]Report!$C$2:$E$170,3,FALSE)</f>
        <v>#N/A</v>
      </c>
      <c r="K84" s="11"/>
      <c r="L84" s="11" t="s">
        <v>363</v>
      </c>
    </row>
    <row r="85" spans="1:12" x14ac:dyDescent="0.3">
      <c r="A85" s="10" t="s">
        <v>364</v>
      </c>
      <c r="B85" s="11" t="s">
        <v>365</v>
      </c>
      <c r="C85" s="11" t="s">
        <v>366</v>
      </c>
      <c r="D85" s="18" t="s">
        <v>41</v>
      </c>
      <c r="E85" s="18" t="s">
        <v>42</v>
      </c>
      <c r="F85" s="18" t="s">
        <v>42</v>
      </c>
      <c r="G85" s="18" t="s">
        <v>42</v>
      </c>
      <c r="H85" s="19" t="s">
        <v>42</v>
      </c>
      <c r="I85" s="17" t="str">
        <f>VLOOKUP(A85,[1]Report!$C$2:$D$170,2,FALSE)</f>
        <v>Team Manager</v>
      </c>
      <c r="J85" s="17" t="str">
        <f>VLOOKUP(A85,[1]Report!$C$2:$E$170,3,FALSE)</f>
        <v>CRU Girls 2007 Black</v>
      </c>
      <c r="K85" s="11" t="s">
        <v>367</v>
      </c>
      <c r="L85" s="11" t="s">
        <v>368</v>
      </c>
    </row>
    <row r="86" spans="1:12" x14ac:dyDescent="0.3">
      <c r="A86" s="10" t="s">
        <v>369</v>
      </c>
      <c r="B86" s="11" t="s">
        <v>370</v>
      </c>
      <c r="C86" s="11" t="s">
        <v>371</v>
      </c>
      <c r="D86" s="12"/>
      <c r="E86" s="13">
        <v>6</v>
      </c>
      <c r="F86" s="14"/>
      <c r="G86" s="15">
        <f>+E86-F86</f>
        <v>6</v>
      </c>
      <c r="H86" s="16"/>
      <c r="I86" s="17" t="e">
        <f>VLOOKUP(A86,[1]Report!$C$2:$D$170,2,FALSE)</f>
        <v>#N/A</v>
      </c>
      <c r="J86" s="17" t="e">
        <f>VLOOKUP(A86,[1]Report!$C$2:$E$170,3,FALSE)</f>
        <v>#N/A</v>
      </c>
      <c r="K86" s="11"/>
      <c r="L86" s="11" t="s">
        <v>372</v>
      </c>
    </row>
    <row r="87" spans="1:12" ht="25.2" x14ac:dyDescent="0.3">
      <c r="A87" s="10" t="s">
        <v>373</v>
      </c>
      <c r="B87" s="11" t="s">
        <v>374</v>
      </c>
      <c r="C87" s="11" t="s">
        <v>375</v>
      </c>
      <c r="D87" s="12"/>
      <c r="E87" s="13">
        <v>6</v>
      </c>
      <c r="F87" s="14">
        <f>2+2</f>
        <v>4</v>
      </c>
      <c r="G87" s="15">
        <f>+E87-F87</f>
        <v>2</v>
      </c>
      <c r="H87" s="16" t="s">
        <v>376</v>
      </c>
      <c r="I87" s="17" t="e">
        <f>VLOOKUP(A87,[1]Report!$C$2:$D$170,2,FALSE)</f>
        <v>#N/A</v>
      </c>
      <c r="J87" s="17" t="e">
        <f>VLOOKUP(A87,[1]Report!$C$2:$E$170,3,FALSE)</f>
        <v>#N/A</v>
      </c>
      <c r="K87" s="11"/>
      <c r="L87" s="11" t="s">
        <v>377</v>
      </c>
    </row>
    <row r="88" spans="1:12" x14ac:dyDescent="0.3">
      <c r="A88" s="10" t="s">
        <v>378</v>
      </c>
      <c r="B88" s="11" t="s">
        <v>379</v>
      </c>
      <c r="C88" s="11" t="s">
        <v>380</v>
      </c>
      <c r="D88" s="12">
        <v>8066</v>
      </c>
      <c r="E88" s="13">
        <v>6</v>
      </c>
      <c r="F88" s="14"/>
      <c r="G88" s="15">
        <f>+E88-F88</f>
        <v>6</v>
      </c>
      <c r="H88" s="16"/>
      <c r="I88" s="17" t="e">
        <f>VLOOKUP(A88,[1]Report!$C$2:$D$170,2,FALSE)</f>
        <v>#N/A</v>
      </c>
      <c r="J88" s="17" t="e">
        <f>VLOOKUP(A88,[1]Report!$C$2:$E$170,3,FALSE)</f>
        <v>#N/A</v>
      </c>
      <c r="K88" s="11"/>
      <c r="L88" s="11" t="s">
        <v>381</v>
      </c>
    </row>
    <row r="89" spans="1:12" x14ac:dyDescent="0.3">
      <c r="A89" s="10" t="s">
        <v>382</v>
      </c>
      <c r="B89" s="11" t="s">
        <v>383</v>
      </c>
      <c r="C89" s="11" t="s">
        <v>384</v>
      </c>
      <c r="D89" s="12">
        <v>1007</v>
      </c>
      <c r="E89" s="13">
        <v>6</v>
      </c>
      <c r="F89" s="14"/>
      <c r="G89" s="15">
        <f>+E89-F89</f>
        <v>6</v>
      </c>
      <c r="H89" s="16"/>
      <c r="I89" s="17" t="e">
        <f>VLOOKUP(A89,[1]Report!$C$2:$D$170,2,FALSE)</f>
        <v>#N/A</v>
      </c>
      <c r="J89" s="17" t="e">
        <f>VLOOKUP(A89,[1]Report!$C$2:$E$170,3,FALSE)</f>
        <v>#N/A</v>
      </c>
      <c r="K89" s="11"/>
      <c r="L89" s="11" t="s">
        <v>385</v>
      </c>
    </row>
    <row r="90" spans="1:12" x14ac:dyDescent="0.3">
      <c r="A90" s="10" t="s">
        <v>386</v>
      </c>
      <c r="B90" s="11" t="s">
        <v>387</v>
      </c>
      <c r="C90" s="11" t="s">
        <v>30</v>
      </c>
      <c r="D90" s="18" t="s">
        <v>41</v>
      </c>
      <c r="E90" s="18" t="s">
        <v>42</v>
      </c>
      <c r="F90" s="18" t="s">
        <v>42</v>
      </c>
      <c r="G90" s="18" t="s">
        <v>42</v>
      </c>
      <c r="H90" s="19" t="s">
        <v>42</v>
      </c>
      <c r="I90" s="17" t="str">
        <f>VLOOKUP(A90,[1]Report!$C$2:$D$170,2,FALSE)</f>
        <v>Head Coach</v>
      </c>
      <c r="J90" s="17" t="str">
        <f>VLOOKUP(A90,[1]Report!$C$2:$E$170,3,FALSE)</f>
        <v>Unallocated</v>
      </c>
      <c r="K90" s="11" t="s">
        <v>388</v>
      </c>
      <c r="L90" s="11" t="s">
        <v>389</v>
      </c>
    </row>
    <row r="91" spans="1:12" x14ac:dyDescent="0.3">
      <c r="A91" s="10" t="s">
        <v>390</v>
      </c>
      <c r="B91" s="11" t="s">
        <v>391</v>
      </c>
      <c r="C91" s="11" t="s">
        <v>392</v>
      </c>
      <c r="D91" s="18" t="s">
        <v>41</v>
      </c>
      <c r="E91" s="18" t="s">
        <v>42</v>
      </c>
      <c r="F91" s="18" t="s">
        <v>42</v>
      </c>
      <c r="G91" s="18" t="s">
        <v>42</v>
      </c>
      <c r="H91" s="19" t="s">
        <v>42</v>
      </c>
      <c r="I91" s="17" t="str">
        <f>VLOOKUP(A91,[1]Report!$C$2:$D$170,2,FALSE)</f>
        <v>Head Coach</v>
      </c>
      <c r="J91" s="17" t="str">
        <f>VLOOKUP(A91,[1]Report!$C$2:$E$170,3,FALSE)</f>
        <v>Team 3 - Columbia Blue - Coach Hayden</v>
      </c>
      <c r="K91" s="11" t="s">
        <v>393</v>
      </c>
      <c r="L91" s="11" t="s">
        <v>393</v>
      </c>
    </row>
    <row r="92" spans="1:12" x14ac:dyDescent="0.3">
      <c r="A92" s="10" t="s">
        <v>394</v>
      </c>
      <c r="B92" s="11" t="s">
        <v>395</v>
      </c>
      <c r="C92" s="11" t="s">
        <v>396</v>
      </c>
      <c r="D92" s="12"/>
      <c r="E92" s="13">
        <v>6</v>
      </c>
      <c r="F92" s="14"/>
      <c r="G92" s="15">
        <f t="shared" ref="G92:G100" si="5">+E92-F92</f>
        <v>6</v>
      </c>
      <c r="H92" s="16"/>
      <c r="I92" s="17" t="e">
        <f>VLOOKUP(A92,[1]Report!$C$2:$D$170,2,FALSE)</f>
        <v>#N/A</v>
      </c>
      <c r="J92" s="17" t="e">
        <f>VLOOKUP(A92,[1]Report!$C$2:$E$170,3,FALSE)</f>
        <v>#N/A</v>
      </c>
      <c r="K92" s="11" t="s">
        <v>397</v>
      </c>
      <c r="L92" s="11" t="s">
        <v>398</v>
      </c>
    </row>
    <row r="93" spans="1:12" x14ac:dyDescent="0.3">
      <c r="A93" s="10" t="s">
        <v>399</v>
      </c>
      <c r="B93" s="11" t="s">
        <v>270</v>
      </c>
      <c r="C93" s="11" t="s">
        <v>400</v>
      </c>
      <c r="D93" s="12"/>
      <c r="E93" s="13">
        <v>6</v>
      </c>
      <c r="F93" s="14"/>
      <c r="G93" s="15">
        <f t="shared" si="5"/>
        <v>6</v>
      </c>
      <c r="H93" s="16"/>
      <c r="I93" s="17" t="e">
        <f>VLOOKUP(A93,[1]Report!$C$2:$D$170,2,FALSE)</f>
        <v>#N/A</v>
      </c>
      <c r="J93" s="17" t="e">
        <f>VLOOKUP(A93,[1]Report!$C$2:$E$170,3,FALSE)</f>
        <v>#N/A</v>
      </c>
      <c r="K93" s="11"/>
      <c r="L93" s="11" t="s">
        <v>401</v>
      </c>
    </row>
    <row r="94" spans="1:12" x14ac:dyDescent="0.3">
      <c r="A94" s="10" t="s">
        <v>402</v>
      </c>
      <c r="B94" s="11" t="s">
        <v>403</v>
      </c>
      <c r="C94" s="11" t="s">
        <v>404</v>
      </c>
      <c r="D94" s="12">
        <v>5159</v>
      </c>
      <c r="E94" s="13">
        <v>6</v>
      </c>
      <c r="F94" s="14">
        <v>6</v>
      </c>
      <c r="G94" s="15">
        <f t="shared" si="5"/>
        <v>0</v>
      </c>
      <c r="H94" s="16">
        <v>43715</v>
      </c>
      <c r="I94" s="17" t="e">
        <f>VLOOKUP(A94,[1]Report!$C$2:$D$170,2,FALSE)</f>
        <v>#N/A</v>
      </c>
      <c r="J94" s="17" t="e">
        <f>VLOOKUP(A94,[1]Report!$C$2:$E$170,3,FALSE)</f>
        <v>#N/A</v>
      </c>
      <c r="K94" s="11"/>
      <c r="L94" s="11" t="s">
        <v>405</v>
      </c>
    </row>
    <row r="95" spans="1:12" x14ac:dyDescent="0.3">
      <c r="A95" s="10" t="s">
        <v>406</v>
      </c>
      <c r="B95" s="11" t="s">
        <v>407</v>
      </c>
      <c r="C95" s="11" t="s">
        <v>408</v>
      </c>
      <c r="D95" s="12">
        <v>3273</v>
      </c>
      <c r="E95" s="13">
        <v>6</v>
      </c>
      <c r="F95" s="14"/>
      <c r="G95" s="15">
        <f t="shared" si="5"/>
        <v>6</v>
      </c>
      <c r="H95" s="16"/>
      <c r="I95" s="17" t="e">
        <f>VLOOKUP(A95,[1]Report!$C$2:$D$170,2,FALSE)</f>
        <v>#N/A</v>
      </c>
      <c r="J95" s="17" t="e">
        <f>VLOOKUP(A95,[1]Report!$C$2:$E$170,3,FALSE)</f>
        <v>#N/A</v>
      </c>
      <c r="K95" s="11" t="s">
        <v>409</v>
      </c>
      <c r="L95" s="11" t="s">
        <v>410</v>
      </c>
    </row>
    <row r="96" spans="1:12" x14ac:dyDescent="0.3">
      <c r="A96" s="10" t="s">
        <v>411</v>
      </c>
      <c r="B96" s="11" t="s">
        <v>412</v>
      </c>
      <c r="C96" s="11" t="s">
        <v>413</v>
      </c>
      <c r="D96" s="12"/>
      <c r="E96" s="13">
        <v>6</v>
      </c>
      <c r="F96" s="14"/>
      <c r="G96" s="15">
        <f t="shared" si="5"/>
        <v>6</v>
      </c>
      <c r="H96" s="16"/>
      <c r="I96" s="17" t="e">
        <f>VLOOKUP(A96,[1]Report!$C$2:$D$170,2,FALSE)</f>
        <v>#N/A</v>
      </c>
      <c r="J96" s="17" t="e">
        <f>VLOOKUP(A96,[1]Report!$C$2:$E$170,3,FALSE)</f>
        <v>#N/A</v>
      </c>
      <c r="K96" s="11" t="s">
        <v>414</v>
      </c>
      <c r="L96" s="11" t="s">
        <v>415</v>
      </c>
    </row>
    <row r="97" spans="1:12" x14ac:dyDescent="0.3">
      <c r="A97" s="10" t="s">
        <v>416</v>
      </c>
      <c r="B97" s="11" t="s">
        <v>417</v>
      </c>
      <c r="C97" s="11" t="s">
        <v>418</v>
      </c>
      <c r="D97" s="12">
        <v>6134</v>
      </c>
      <c r="E97" s="13">
        <v>6</v>
      </c>
      <c r="F97" s="14"/>
      <c r="G97" s="15">
        <f t="shared" si="5"/>
        <v>6</v>
      </c>
      <c r="H97" s="16"/>
      <c r="I97" s="17" t="e">
        <f>VLOOKUP(A97,[1]Report!$C$2:$D$170,2,FALSE)</f>
        <v>#N/A</v>
      </c>
      <c r="J97" s="17" t="e">
        <f>VLOOKUP(A97,[1]Report!$C$2:$E$170,3,FALSE)</f>
        <v>#N/A</v>
      </c>
      <c r="K97" s="11"/>
      <c r="L97" s="11" t="s">
        <v>419</v>
      </c>
    </row>
    <row r="98" spans="1:12" x14ac:dyDescent="0.3">
      <c r="A98" s="10" t="s">
        <v>420</v>
      </c>
      <c r="B98" s="11" t="s">
        <v>270</v>
      </c>
      <c r="C98" s="11" t="s">
        <v>421</v>
      </c>
      <c r="D98" s="12"/>
      <c r="E98" s="13">
        <v>6</v>
      </c>
      <c r="F98" s="14"/>
      <c r="G98" s="15">
        <f t="shared" si="5"/>
        <v>6</v>
      </c>
      <c r="H98" s="16"/>
      <c r="I98" s="17" t="e">
        <f>VLOOKUP(A98,[1]Report!$C$2:$D$170,2,FALSE)</f>
        <v>#N/A</v>
      </c>
      <c r="J98" s="17" t="e">
        <f>VLOOKUP(A98,[1]Report!$C$2:$E$170,3,FALSE)</f>
        <v>#N/A</v>
      </c>
      <c r="K98" s="11" t="s">
        <v>422</v>
      </c>
      <c r="L98" s="11" t="s">
        <v>423</v>
      </c>
    </row>
    <row r="99" spans="1:12" x14ac:dyDescent="0.3">
      <c r="A99" s="10" t="s">
        <v>424</v>
      </c>
      <c r="B99" s="11" t="s">
        <v>425</v>
      </c>
      <c r="C99" s="11" t="s">
        <v>426</v>
      </c>
      <c r="D99" s="12"/>
      <c r="E99" s="13">
        <v>6</v>
      </c>
      <c r="F99" s="14"/>
      <c r="G99" s="15">
        <f t="shared" si="5"/>
        <v>6</v>
      </c>
      <c r="H99" s="16"/>
      <c r="I99" s="17" t="e">
        <f>VLOOKUP(A99,[1]Report!$C$2:$D$170,2,FALSE)</f>
        <v>#N/A</v>
      </c>
      <c r="J99" s="17" t="e">
        <f>VLOOKUP(A99,[1]Report!$C$2:$E$170,3,FALSE)</f>
        <v>#N/A</v>
      </c>
      <c r="K99" s="11" t="s">
        <v>427</v>
      </c>
      <c r="L99" s="11" t="s">
        <v>428</v>
      </c>
    </row>
    <row r="100" spans="1:12" x14ac:dyDescent="0.3">
      <c r="A100" s="10" t="s">
        <v>429</v>
      </c>
      <c r="B100" s="11" t="s">
        <v>430</v>
      </c>
      <c r="C100" s="11" t="s">
        <v>431</v>
      </c>
      <c r="D100" s="12"/>
      <c r="E100" s="13">
        <v>6</v>
      </c>
      <c r="F100" s="14"/>
      <c r="G100" s="15">
        <f t="shared" si="5"/>
        <v>6</v>
      </c>
      <c r="H100" s="16"/>
      <c r="I100" s="17" t="e">
        <f>VLOOKUP(A100,[1]Report!$C$2:$D$170,2,FALSE)</f>
        <v>#N/A</v>
      </c>
      <c r="J100" s="17" t="e">
        <f>VLOOKUP(A100,[1]Report!$C$2:$E$170,3,FALSE)</f>
        <v>#N/A</v>
      </c>
      <c r="K100" s="11"/>
      <c r="L100" s="11" t="s">
        <v>432</v>
      </c>
    </row>
    <row r="101" spans="1:12" x14ac:dyDescent="0.3">
      <c r="A101" s="10" t="s">
        <v>433</v>
      </c>
      <c r="B101" s="11" t="s">
        <v>434</v>
      </c>
      <c r="C101" s="11" t="s">
        <v>435</v>
      </c>
      <c r="D101" s="18" t="s">
        <v>41</v>
      </c>
      <c r="E101" s="18" t="s">
        <v>42</v>
      </c>
      <c r="F101" s="18" t="s">
        <v>42</v>
      </c>
      <c r="G101" s="18" t="s">
        <v>42</v>
      </c>
      <c r="H101" s="19" t="s">
        <v>42</v>
      </c>
      <c r="I101" s="17" t="str">
        <f>VLOOKUP(A101,[1]Report!$C$2:$D$170,2,FALSE)</f>
        <v>Team Manager</v>
      </c>
      <c r="J101" s="17" t="str">
        <f>VLOOKUP(A101,[1]Report!$C$2:$E$170,3,FALSE)</f>
        <v>CRU Boys 2008 Black</v>
      </c>
      <c r="K101" s="11" t="s">
        <v>436</v>
      </c>
      <c r="L101" s="11" t="s">
        <v>437</v>
      </c>
    </row>
    <row r="102" spans="1:12" x14ac:dyDescent="0.3">
      <c r="A102" s="10" t="s">
        <v>438</v>
      </c>
      <c r="B102" s="11" t="s">
        <v>439</v>
      </c>
      <c r="C102" s="11" t="s">
        <v>440</v>
      </c>
      <c r="D102" s="12"/>
      <c r="E102" s="13">
        <v>6</v>
      </c>
      <c r="F102" s="14"/>
      <c r="G102" s="15">
        <f t="shared" ref="G102:G110" si="6">+E102-F102</f>
        <v>6</v>
      </c>
      <c r="H102" s="16"/>
      <c r="I102" s="17" t="e">
        <f>VLOOKUP(A102,[1]Report!$C$2:$D$170,2,FALSE)</f>
        <v>#N/A</v>
      </c>
      <c r="J102" s="17" t="e">
        <f>VLOOKUP(A102,[1]Report!$C$2:$E$170,3,FALSE)</f>
        <v>#N/A</v>
      </c>
      <c r="K102" s="11" t="s">
        <v>441</v>
      </c>
      <c r="L102" s="11" t="s">
        <v>441</v>
      </c>
    </row>
    <row r="103" spans="1:12" x14ac:dyDescent="0.3">
      <c r="A103" s="10" t="s">
        <v>442</v>
      </c>
      <c r="B103" s="11" t="s">
        <v>443</v>
      </c>
      <c r="C103" s="11" t="s">
        <v>444</v>
      </c>
      <c r="D103" s="12">
        <v>7146</v>
      </c>
      <c r="E103" s="13">
        <v>6</v>
      </c>
      <c r="F103" s="14"/>
      <c r="G103" s="15">
        <f t="shared" si="6"/>
        <v>6</v>
      </c>
      <c r="H103" s="16"/>
      <c r="I103" s="17" t="e">
        <f>VLOOKUP(A103,[1]Report!$C$2:$D$170,2,FALSE)</f>
        <v>#N/A</v>
      </c>
      <c r="J103" s="17" t="e">
        <f>VLOOKUP(A103,[1]Report!$C$2:$E$170,3,FALSE)</f>
        <v>#N/A</v>
      </c>
      <c r="K103" s="11" t="s">
        <v>445</v>
      </c>
      <c r="L103" s="11" t="s">
        <v>446</v>
      </c>
    </row>
    <row r="104" spans="1:12" x14ac:dyDescent="0.3">
      <c r="A104" s="10" t="s">
        <v>447</v>
      </c>
      <c r="B104" s="11" t="s">
        <v>448</v>
      </c>
      <c r="C104" s="11" t="s">
        <v>449</v>
      </c>
      <c r="D104" s="12"/>
      <c r="E104" s="13">
        <v>6</v>
      </c>
      <c r="F104" s="14"/>
      <c r="G104" s="15">
        <f t="shared" si="6"/>
        <v>6</v>
      </c>
      <c r="H104" s="16"/>
      <c r="I104" s="17" t="e">
        <f>VLOOKUP(A104,[1]Report!$C$2:$D$170,2,FALSE)</f>
        <v>#N/A</v>
      </c>
      <c r="J104" s="17" t="e">
        <f>VLOOKUP(A104,[1]Report!$C$2:$E$170,3,FALSE)</f>
        <v>#N/A</v>
      </c>
      <c r="K104" s="11"/>
      <c r="L104" s="11" t="s">
        <v>450</v>
      </c>
    </row>
    <row r="105" spans="1:12" x14ac:dyDescent="0.3">
      <c r="A105" s="10" t="s">
        <v>451</v>
      </c>
      <c r="B105" s="11" t="s">
        <v>452</v>
      </c>
      <c r="C105" s="11" t="s">
        <v>453</v>
      </c>
      <c r="D105" s="12"/>
      <c r="E105" s="13">
        <v>6</v>
      </c>
      <c r="F105" s="14"/>
      <c r="G105" s="15">
        <f t="shared" si="6"/>
        <v>6</v>
      </c>
      <c r="H105" s="16"/>
      <c r="I105" s="17" t="e">
        <f>VLOOKUP(A105,[1]Report!$C$2:$D$170,2,FALSE)</f>
        <v>#N/A</v>
      </c>
      <c r="J105" s="17" t="e">
        <f>VLOOKUP(A105,[1]Report!$C$2:$E$170,3,FALSE)</f>
        <v>#N/A</v>
      </c>
      <c r="K105" s="11" t="s">
        <v>454</v>
      </c>
      <c r="L105" s="11" t="s">
        <v>455</v>
      </c>
    </row>
    <row r="106" spans="1:12" x14ac:dyDescent="0.3">
      <c r="A106" s="10" t="s">
        <v>456</v>
      </c>
      <c r="B106" s="11" t="s">
        <v>457</v>
      </c>
      <c r="C106" s="11" t="s">
        <v>458</v>
      </c>
      <c r="D106" s="12">
        <v>3368</v>
      </c>
      <c r="E106" s="13">
        <v>6</v>
      </c>
      <c r="F106" s="14">
        <v>4</v>
      </c>
      <c r="G106" s="15">
        <f t="shared" si="6"/>
        <v>2</v>
      </c>
      <c r="H106" s="16">
        <v>43713</v>
      </c>
      <c r="I106" s="17" t="e">
        <f>VLOOKUP(A106,[1]Report!$C$2:$D$170,2,FALSE)</f>
        <v>#N/A</v>
      </c>
      <c r="J106" s="17" t="e">
        <f>VLOOKUP(A106,[1]Report!$C$2:$E$170,3,FALSE)</f>
        <v>#N/A</v>
      </c>
      <c r="K106" s="11" t="s">
        <v>459</v>
      </c>
      <c r="L106" s="11" t="s">
        <v>460</v>
      </c>
    </row>
    <row r="107" spans="1:12" x14ac:dyDescent="0.3">
      <c r="A107" s="10" t="s">
        <v>461</v>
      </c>
      <c r="B107" s="11" t="s">
        <v>17</v>
      </c>
      <c r="C107" s="11" t="s">
        <v>462</v>
      </c>
      <c r="D107" s="12">
        <v>553</v>
      </c>
      <c r="E107" s="13">
        <v>6</v>
      </c>
      <c r="F107" s="14"/>
      <c r="G107" s="15">
        <f t="shared" si="6"/>
        <v>6</v>
      </c>
      <c r="H107" s="16"/>
      <c r="I107" s="17" t="e">
        <f>VLOOKUP(A107,[1]Report!$C$2:$D$170,2,FALSE)</f>
        <v>#N/A</v>
      </c>
      <c r="J107" s="17" t="e">
        <f>VLOOKUP(A107,[1]Report!$C$2:$E$170,3,FALSE)</f>
        <v>#N/A</v>
      </c>
      <c r="K107" s="11"/>
      <c r="L107" s="11" t="s">
        <v>463</v>
      </c>
    </row>
    <row r="108" spans="1:12" x14ac:dyDescent="0.3">
      <c r="A108" s="10" t="s">
        <v>464</v>
      </c>
      <c r="B108" s="11" t="s">
        <v>465</v>
      </c>
      <c r="C108" s="11" t="s">
        <v>462</v>
      </c>
      <c r="D108" s="12"/>
      <c r="E108" s="13">
        <v>6</v>
      </c>
      <c r="F108" s="14"/>
      <c r="G108" s="15">
        <f t="shared" si="6"/>
        <v>6</v>
      </c>
      <c r="H108" s="16"/>
      <c r="I108" s="17" t="e">
        <f>VLOOKUP(A108,[1]Report!$C$2:$D$170,2,FALSE)</f>
        <v>#N/A</v>
      </c>
      <c r="J108" s="17" t="e">
        <f>VLOOKUP(A108,[1]Report!$C$2:$E$170,3,FALSE)</f>
        <v>#N/A</v>
      </c>
      <c r="K108" s="11" t="s">
        <v>466</v>
      </c>
      <c r="L108" s="11" t="s">
        <v>466</v>
      </c>
    </row>
    <row r="109" spans="1:12" ht="37.799999999999997" x14ac:dyDescent="0.3">
      <c r="A109" s="10" t="s">
        <v>467</v>
      </c>
      <c r="B109" s="11" t="s">
        <v>417</v>
      </c>
      <c r="C109" s="11" t="s">
        <v>468</v>
      </c>
      <c r="D109" s="12" t="s">
        <v>133</v>
      </c>
      <c r="E109" s="13">
        <v>6</v>
      </c>
      <c r="F109" s="14">
        <f>2+2+2</f>
        <v>6</v>
      </c>
      <c r="G109" s="15">
        <f t="shared" si="6"/>
        <v>0</v>
      </c>
      <c r="H109" s="20" t="s">
        <v>469</v>
      </c>
      <c r="I109" s="17" t="e">
        <f>VLOOKUP(A109,[1]Report!$C$2:$D$170,2,FALSE)</f>
        <v>#N/A</v>
      </c>
      <c r="J109" s="17" t="e">
        <f>VLOOKUP(A109,[1]Report!$C$2:$E$170,3,FALSE)</f>
        <v>#N/A</v>
      </c>
      <c r="K109" s="11"/>
      <c r="L109" s="11" t="s">
        <v>470</v>
      </c>
    </row>
    <row r="110" spans="1:12" x14ac:dyDescent="0.3">
      <c r="A110" s="10" t="s">
        <v>471</v>
      </c>
      <c r="B110" s="11" t="s">
        <v>472</v>
      </c>
      <c r="C110" s="11" t="s">
        <v>473</v>
      </c>
      <c r="D110" s="12"/>
      <c r="E110" s="13">
        <v>6</v>
      </c>
      <c r="F110" s="14"/>
      <c r="G110" s="15">
        <f t="shared" si="6"/>
        <v>6</v>
      </c>
      <c r="H110" s="16"/>
      <c r="I110" s="17" t="e">
        <f>VLOOKUP(A110,[1]Report!$C$2:$D$170,2,FALSE)</f>
        <v>#N/A</v>
      </c>
      <c r="J110" s="17" t="e">
        <f>VLOOKUP(A110,[1]Report!$C$2:$E$170,3,FALSE)</f>
        <v>#N/A</v>
      </c>
      <c r="K110" s="11"/>
      <c r="L110" s="11" t="s">
        <v>474</v>
      </c>
    </row>
    <row r="111" spans="1:12" x14ac:dyDescent="0.3">
      <c r="A111" s="10" t="s">
        <v>475</v>
      </c>
      <c r="B111" s="11" t="s">
        <v>476</v>
      </c>
      <c r="C111" s="11" t="s">
        <v>477</v>
      </c>
      <c r="D111" s="18" t="s">
        <v>41</v>
      </c>
      <c r="E111" s="18" t="s">
        <v>42</v>
      </c>
      <c r="F111" s="18" t="s">
        <v>42</v>
      </c>
      <c r="G111" s="18" t="s">
        <v>42</v>
      </c>
      <c r="H111" s="19" t="s">
        <v>42</v>
      </c>
      <c r="I111" s="17" t="str">
        <f>VLOOKUP(A111,[1]Report!$C$2:$D$170,2,FALSE)</f>
        <v>Head Coach</v>
      </c>
      <c r="J111" s="17" t="str">
        <f>VLOOKUP(A111,[1]Report!$C$2:$E$170,3,FALSE)</f>
        <v>CRU Girls 2005 Blue</v>
      </c>
      <c r="K111" s="11"/>
      <c r="L111" s="11" t="s">
        <v>478</v>
      </c>
    </row>
    <row r="112" spans="1:12" x14ac:dyDescent="0.3">
      <c r="A112" s="10" t="s">
        <v>479</v>
      </c>
      <c r="B112" s="11" t="s">
        <v>480</v>
      </c>
      <c r="C112" s="11" t="s">
        <v>481</v>
      </c>
      <c r="D112" s="12">
        <v>6011</v>
      </c>
      <c r="E112" s="13">
        <v>6</v>
      </c>
      <c r="F112" s="14"/>
      <c r="G112" s="15">
        <f>+E112-F112</f>
        <v>6</v>
      </c>
      <c r="H112" s="16"/>
      <c r="I112" s="17" t="e">
        <f>VLOOKUP(A112,[1]Report!$C$2:$D$170,2,FALSE)</f>
        <v>#N/A</v>
      </c>
      <c r="J112" s="17" t="e">
        <f>VLOOKUP(A112,[1]Report!$C$2:$E$170,3,FALSE)</f>
        <v>#N/A</v>
      </c>
      <c r="K112" s="11" t="s">
        <v>482</v>
      </c>
      <c r="L112" s="11" t="s">
        <v>482</v>
      </c>
    </row>
    <row r="113" spans="1:12" x14ac:dyDescent="0.3">
      <c r="A113" s="10" t="s">
        <v>483</v>
      </c>
      <c r="B113" s="11" t="s">
        <v>484</v>
      </c>
      <c r="C113" s="11" t="s">
        <v>485</v>
      </c>
      <c r="D113" s="18" t="s">
        <v>41</v>
      </c>
      <c r="E113" s="18" t="s">
        <v>42</v>
      </c>
      <c r="F113" s="18" t="s">
        <v>42</v>
      </c>
      <c r="G113" s="18" t="s">
        <v>42</v>
      </c>
      <c r="H113" s="19" t="s">
        <v>42</v>
      </c>
      <c r="I113" s="17" t="str">
        <f>VLOOKUP(A113,[1]Report!$C$2:$D$170,2,FALSE)</f>
        <v>Team Manager</v>
      </c>
      <c r="J113" s="17" t="str">
        <f>VLOOKUP(A113,[1]Report!$C$2:$E$170,3,FALSE)</f>
        <v>CRU Boys 2011 Blue</v>
      </c>
      <c r="K113" s="11"/>
      <c r="L113" s="11" t="s">
        <v>486</v>
      </c>
    </row>
    <row r="114" spans="1:12" x14ac:dyDescent="0.3">
      <c r="A114" s="10" t="s">
        <v>487</v>
      </c>
      <c r="B114" s="11" t="s">
        <v>341</v>
      </c>
      <c r="C114" s="11" t="s">
        <v>488</v>
      </c>
      <c r="D114" s="12">
        <v>3410</v>
      </c>
      <c r="E114" s="13">
        <v>6</v>
      </c>
      <c r="F114" s="14"/>
      <c r="G114" s="15">
        <f>+E114-F114</f>
        <v>6</v>
      </c>
      <c r="H114" s="16"/>
      <c r="I114" s="17" t="e">
        <f>VLOOKUP(A114,[1]Report!$C$2:$D$170,2,FALSE)</f>
        <v>#N/A</v>
      </c>
      <c r="J114" s="17" t="e">
        <f>VLOOKUP(A114,[1]Report!$C$2:$E$170,3,FALSE)</f>
        <v>#N/A</v>
      </c>
      <c r="K114" s="11"/>
      <c r="L114" s="11" t="s">
        <v>489</v>
      </c>
    </row>
    <row r="115" spans="1:12" x14ac:dyDescent="0.3">
      <c r="A115" s="10" t="s">
        <v>490</v>
      </c>
      <c r="B115" s="11" t="s">
        <v>491</v>
      </c>
      <c r="C115" s="11" t="s">
        <v>492</v>
      </c>
      <c r="D115" s="18" t="s">
        <v>41</v>
      </c>
      <c r="E115" s="18" t="s">
        <v>42</v>
      </c>
      <c r="F115" s="18" t="s">
        <v>42</v>
      </c>
      <c r="G115" s="18" t="s">
        <v>42</v>
      </c>
      <c r="H115" s="19" t="s">
        <v>42</v>
      </c>
      <c r="I115" s="17" t="str">
        <f>VLOOKUP(A115,[1]Report!$C$2:$D$170,2,FALSE)</f>
        <v>Team Manager</v>
      </c>
      <c r="J115" s="17" t="str">
        <f>VLOOKUP(A115,[1]Report!$C$2:$E$170,3,FALSE)</f>
        <v>CRU Boys 2010 Blue</v>
      </c>
      <c r="K115" s="11" t="s">
        <v>493</v>
      </c>
      <c r="L115" s="11" t="s">
        <v>493</v>
      </c>
    </row>
    <row r="116" spans="1:12" x14ac:dyDescent="0.3">
      <c r="A116" s="10" t="s">
        <v>494</v>
      </c>
      <c r="B116" s="11" t="s">
        <v>495</v>
      </c>
      <c r="C116" s="11" t="s">
        <v>496</v>
      </c>
      <c r="D116" s="12"/>
      <c r="E116" s="13">
        <v>6</v>
      </c>
      <c r="F116" s="14"/>
      <c r="G116" s="15">
        <f>+E116-F116</f>
        <v>6</v>
      </c>
      <c r="H116" s="16"/>
      <c r="I116" s="17" t="e">
        <f>VLOOKUP(A116,[1]Report!$C$2:$D$170,2,FALSE)</f>
        <v>#N/A</v>
      </c>
      <c r="J116" s="17" t="e">
        <f>VLOOKUP(A116,[1]Report!$C$2:$E$170,3,FALSE)</f>
        <v>#N/A</v>
      </c>
      <c r="K116" s="11" t="s">
        <v>497</v>
      </c>
      <c r="L116" s="11" t="s">
        <v>498</v>
      </c>
    </row>
    <row r="117" spans="1:12" x14ac:dyDescent="0.3">
      <c r="A117" s="10" t="s">
        <v>499</v>
      </c>
      <c r="B117" s="11" t="s">
        <v>500</v>
      </c>
      <c r="C117" s="11" t="s">
        <v>501</v>
      </c>
      <c r="D117" s="18" t="s">
        <v>41</v>
      </c>
      <c r="E117" s="18" t="s">
        <v>42</v>
      </c>
      <c r="F117" s="18" t="s">
        <v>42</v>
      </c>
      <c r="G117" s="18" t="s">
        <v>42</v>
      </c>
      <c r="H117" s="19" t="s">
        <v>42</v>
      </c>
      <c r="I117" s="17" t="str">
        <f>VLOOKUP(A117,[1]Report!$C$2:$D$170,2,FALSE)</f>
        <v>Assistant Coach</v>
      </c>
      <c r="J117" s="17" t="str">
        <f>VLOOKUP(A117,[1]Report!$C$2:$E$170,3,FALSE)</f>
        <v>CRU Boys 2006 Blue</v>
      </c>
      <c r="K117" s="11"/>
      <c r="L117" s="11" t="s">
        <v>502</v>
      </c>
    </row>
    <row r="118" spans="1:12" x14ac:dyDescent="0.3">
      <c r="A118" s="10" t="s">
        <v>503</v>
      </c>
      <c r="B118" s="11" t="s">
        <v>504</v>
      </c>
      <c r="C118" s="11" t="s">
        <v>505</v>
      </c>
      <c r="D118" s="12"/>
      <c r="E118" s="13">
        <v>6</v>
      </c>
      <c r="F118" s="14"/>
      <c r="G118" s="15">
        <f t="shared" ref="G118:G128" si="7">+E118-F118</f>
        <v>6</v>
      </c>
      <c r="H118" s="16"/>
      <c r="I118" s="17" t="e">
        <f>VLOOKUP(A118,[1]Report!$C$2:$D$170,2,FALSE)</f>
        <v>#N/A</v>
      </c>
      <c r="J118" s="17" t="e">
        <f>VLOOKUP(A118,[1]Report!$C$2:$E$170,3,FALSE)</f>
        <v>#N/A</v>
      </c>
      <c r="K118" s="11" t="s">
        <v>506</v>
      </c>
      <c r="L118" s="11" t="s">
        <v>506</v>
      </c>
    </row>
    <row r="119" spans="1:12" x14ac:dyDescent="0.3">
      <c r="A119" s="10" t="s">
        <v>507</v>
      </c>
      <c r="B119" s="11" t="s">
        <v>508</v>
      </c>
      <c r="C119" s="11" t="s">
        <v>509</v>
      </c>
      <c r="D119" s="12">
        <v>10156</v>
      </c>
      <c r="E119" s="13">
        <v>6</v>
      </c>
      <c r="F119" s="14"/>
      <c r="G119" s="15">
        <f t="shared" si="7"/>
        <v>6</v>
      </c>
      <c r="H119" s="16"/>
      <c r="I119" s="17" t="e">
        <f>VLOOKUP(A119,[1]Report!$C$2:$D$170,2,FALSE)</f>
        <v>#N/A</v>
      </c>
      <c r="J119" s="17" t="e">
        <f>VLOOKUP(A119,[1]Report!$C$2:$E$170,3,FALSE)</f>
        <v>#N/A</v>
      </c>
      <c r="K119" s="11"/>
      <c r="L119" s="11" t="s">
        <v>510</v>
      </c>
    </row>
    <row r="120" spans="1:12" x14ac:dyDescent="0.3">
      <c r="A120" s="10" t="s">
        <v>511</v>
      </c>
      <c r="B120" s="11" t="s">
        <v>266</v>
      </c>
      <c r="C120" s="11" t="s">
        <v>512</v>
      </c>
      <c r="D120" s="12">
        <v>6121</v>
      </c>
      <c r="E120" s="13">
        <v>6</v>
      </c>
      <c r="F120" s="14"/>
      <c r="G120" s="15">
        <f t="shared" si="7"/>
        <v>6</v>
      </c>
      <c r="H120" s="16"/>
      <c r="I120" s="17" t="e">
        <f>VLOOKUP(A120,[1]Report!$C$2:$D$170,2,FALSE)</f>
        <v>#N/A</v>
      </c>
      <c r="J120" s="17" t="e">
        <f>VLOOKUP(A120,[1]Report!$C$2:$E$170,3,FALSE)</f>
        <v>#N/A</v>
      </c>
      <c r="K120" s="11" t="s">
        <v>513</v>
      </c>
      <c r="L120" s="11" t="s">
        <v>514</v>
      </c>
    </row>
    <row r="121" spans="1:12" ht="50.4" x14ac:dyDescent="0.3">
      <c r="A121" s="10" t="s">
        <v>515</v>
      </c>
      <c r="B121" s="11" t="s">
        <v>516</v>
      </c>
      <c r="C121" s="11" t="s">
        <v>517</v>
      </c>
      <c r="D121" s="12">
        <v>10550</v>
      </c>
      <c r="E121" s="13">
        <v>6</v>
      </c>
      <c r="F121" s="14">
        <f>2+2+2+2</f>
        <v>8</v>
      </c>
      <c r="G121" s="15">
        <f t="shared" si="7"/>
        <v>-2</v>
      </c>
      <c r="H121" s="20" t="s">
        <v>518</v>
      </c>
      <c r="I121" s="17" t="e">
        <f>VLOOKUP(A121,[1]Report!$C$2:$D$170,2,FALSE)</f>
        <v>#N/A</v>
      </c>
      <c r="J121" s="17" t="e">
        <f>VLOOKUP(A121,[1]Report!$C$2:$E$170,3,FALSE)</f>
        <v>#N/A</v>
      </c>
      <c r="K121" s="11" t="s">
        <v>519</v>
      </c>
      <c r="L121" s="11" t="s">
        <v>520</v>
      </c>
    </row>
    <row r="122" spans="1:12" x14ac:dyDescent="0.3">
      <c r="A122" s="10" t="s">
        <v>521</v>
      </c>
      <c r="B122" s="11" t="s">
        <v>522</v>
      </c>
      <c r="C122" s="11" t="s">
        <v>523</v>
      </c>
      <c r="D122" s="12"/>
      <c r="E122" s="13">
        <v>6</v>
      </c>
      <c r="F122" s="14"/>
      <c r="G122" s="15">
        <f t="shared" si="7"/>
        <v>6</v>
      </c>
      <c r="H122" s="16"/>
      <c r="I122" s="17" t="e">
        <f>VLOOKUP(A122,[1]Report!$C$2:$D$170,2,FALSE)</f>
        <v>#N/A</v>
      </c>
      <c r="J122" s="17" t="e">
        <f>VLOOKUP(A122,[1]Report!$C$2:$E$170,3,FALSE)</f>
        <v>#N/A</v>
      </c>
      <c r="K122" s="11" t="s">
        <v>524</v>
      </c>
      <c r="L122" s="11" t="s">
        <v>524</v>
      </c>
    </row>
    <row r="123" spans="1:12" x14ac:dyDescent="0.3">
      <c r="A123" s="10" t="s">
        <v>525</v>
      </c>
      <c r="B123" s="11" t="s">
        <v>526</v>
      </c>
      <c r="C123" s="11" t="s">
        <v>527</v>
      </c>
      <c r="D123" s="12"/>
      <c r="E123" s="13">
        <v>6</v>
      </c>
      <c r="F123" s="14"/>
      <c r="G123" s="15">
        <f t="shared" si="7"/>
        <v>6</v>
      </c>
      <c r="H123" s="16"/>
      <c r="I123" s="17" t="e">
        <f>VLOOKUP(A123,[1]Report!$C$2:$D$170,2,FALSE)</f>
        <v>#N/A</v>
      </c>
      <c r="J123" s="17" t="e">
        <f>VLOOKUP(A123,[1]Report!$C$2:$E$170,3,FALSE)</f>
        <v>#N/A</v>
      </c>
      <c r="K123" s="11"/>
      <c r="L123" s="11" t="s">
        <v>528</v>
      </c>
    </row>
    <row r="124" spans="1:12" x14ac:dyDescent="0.3">
      <c r="A124" s="10" t="s">
        <v>529</v>
      </c>
      <c r="B124" s="11" t="s">
        <v>530</v>
      </c>
      <c r="C124" s="11" t="s">
        <v>531</v>
      </c>
      <c r="D124" s="12"/>
      <c r="E124" s="13">
        <v>6</v>
      </c>
      <c r="F124" s="14"/>
      <c r="G124" s="15">
        <f t="shared" si="7"/>
        <v>6</v>
      </c>
      <c r="H124" s="16"/>
      <c r="I124" s="17" t="e">
        <f>VLOOKUP(A124,[1]Report!$C$2:$D$170,2,FALSE)</f>
        <v>#N/A</v>
      </c>
      <c r="J124" s="17" t="e">
        <f>VLOOKUP(A124,[1]Report!$C$2:$E$170,3,FALSE)</f>
        <v>#N/A</v>
      </c>
      <c r="K124" s="11" t="s">
        <v>532</v>
      </c>
      <c r="L124" s="11" t="s">
        <v>533</v>
      </c>
    </row>
    <row r="125" spans="1:12" x14ac:dyDescent="0.3">
      <c r="A125" s="10" t="s">
        <v>534</v>
      </c>
      <c r="B125" s="11" t="s">
        <v>535</v>
      </c>
      <c r="C125" s="11" t="s">
        <v>536</v>
      </c>
      <c r="D125" s="12">
        <v>8181</v>
      </c>
      <c r="E125" s="13">
        <v>6</v>
      </c>
      <c r="F125" s="14"/>
      <c r="G125" s="15">
        <f t="shared" si="7"/>
        <v>6</v>
      </c>
      <c r="H125" s="16"/>
      <c r="I125" s="17" t="e">
        <f>VLOOKUP(A125,[1]Report!$C$2:$D$170,2,FALSE)</f>
        <v>#N/A</v>
      </c>
      <c r="J125" s="17" t="e">
        <f>VLOOKUP(A125,[1]Report!$C$2:$E$170,3,FALSE)</f>
        <v>#N/A</v>
      </c>
      <c r="K125" s="11"/>
      <c r="L125" s="11" t="s">
        <v>537</v>
      </c>
    </row>
    <row r="126" spans="1:12" x14ac:dyDescent="0.3">
      <c r="A126" s="10" t="s">
        <v>538</v>
      </c>
      <c r="B126" s="11" t="s">
        <v>539</v>
      </c>
      <c r="C126" s="11" t="s">
        <v>540</v>
      </c>
      <c r="D126" s="12"/>
      <c r="E126" s="13">
        <v>6</v>
      </c>
      <c r="F126" s="14"/>
      <c r="G126" s="15">
        <f t="shared" si="7"/>
        <v>6</v>
      </c>
      <c r="H126" s="16"/>
      <c r="I126" s="17" t="e">
        <f>VLOOKUP(A126,[1]Report!$C$2:$D$170,2,FALSE)</f>
        <v>#N/A</v>
      </c>
      <c r="J126" s="17" t="e">
        <f>VLOOKUP(A126,[1]Report!$C$2:$E$170,3,FALSE)</f>
        <v>#N/A</v>
      </c>
      <c r="K126" s="11"/>
      <c r="L126" s="11" t="s">
        <v>541</v>
      </c>
    </row>
    <row r="127" spans="1:12" x14ac:dyDescent="0.3">
      <c r="A127" s="10" t="s">
        <v>542</v>
      </c>
      <c r="B127" s="11" t="s">
        <v>233</v>
      </c>
      <c r="C127" s="11" t="s">
        <v>543</v>
      </c>
      <c r="D127" s="12"/>
      <c r="E127" s="13">
        <v>6</v>
      </c>
      <c r="F127" s="14">
        <f>2+0</f>
        <v>2</v>
      </c>
      <c r="G127" s="15">
        <f t="shared" si="7"/>
        <v>4</v>
      </c>
      <c r="H127" s="16">
        <v>43704</v>
      </c>
      <c r="I127" s="17" t="e">
        <f>VLOOKUP(A127,[1]Report!$C$2:$D$170,2,FALSE)</f>
        <v>#N/A</v>
      </c>
      <c r="J127" s="17" t="e">
        <f>VLOOKUP(A127,[1]Report!$C$2:$E$170,3,FALSE)</f>
        <v>#N/A</v>
      </c>
      <c r="K127" s="11"/>
      <c r="L127" s="11" t="s">
        <v>544</v>
      </c>
    </row>
    <row r="128" spans="1:12" x14ac:dyDescent="0.3">
      <c r="A128" s="10" t="s">
        <v>545</v>
      </c>
      <c r="B128" s="11" t="s">
        <v>546</v>
      </c>
      <c r="C128" s="11" t="s">
        <v>547</v>
      </c>
      <c r="D128" s="12">
        <v>2626</v>
      </c>
      <c r="E128" s="13">
        <v>6</v>
      </c>
      <c r="F128" s="14"/>
      <c r="G128" s="15">
        <f t="shared" si="7"/>
        <v>6</v>
      </c>
      <c r="H128" s="16"/>
      <c r="I128" s="17" t="e">
        <f>VLOOKUP(A128,[1]Report!$C$2:$D$170,2,FALSE)</f>
        <v>#N/A</v>
      </c>
      <c r="J128" s="17" t="e">
        <f>VLOOKUP(A128,[1]Report!$C$2:$E$170,3,FALSE)</f>
        <v>#N/A</v>
      </c>
      <c r="K128" s="11" t="s">
        <v>548</v>
      </c>
      <c r="L128" s="11" t="s">
        <v>549</v>
      </c>
    </row>
    <row r="129" spans="1:12" x14ac:dyDescent="0.3">
      <c r="A129" s="10" t="s">
        <v>550</v>
      </c>
      <c r="B129" s="11" t="s">
        <v>448</v>
      </c>
      <c r="C129" s="11" t="s">
        <v>551</v>
      </c>
      <c r="D129" s="18" t="s">
        <v>41</v>
      </c>
      <c r="E129" s="18" t="s">
        <v>42</v>
      </c>
      <c r="F129" s="18" t="s">
        <v>42</v>
      </c>
      <c r="G129" s="18" t="s">
        <v>42</v>
      </c>
      <c r="H129" s="19" t="s">
        <v>42</v>
      </c>
      <c r="I129" s="17" t="str">
        <f>VLOOKUP(A129,[1]Report!$C$2:$D$170,2,FALSE)</f>
        <v>Head Coach</v>
      </c>
      <c r="J129" s="17" t="str">
        <f>VLOOKUP(A129,[1]Report!$C$2:$E$170,3,FALSE)</f>
        <v>CRU Girls 2008 Blue</v>
      </c>
      <c r="K129" s="11"/>
      <c r="L129" s="11" t="s">
        <v>552</v>
      </c>
    </row>
    <row r="130" spans="1:12" x14ac:dyDescent="0.3">
      <c r="A130" s="10" t="s">
        <v>553</v>
      </c>
      <c r="B130" s="11" t="s">
        <v>554</v>
      </c>
      <c r="C130" s="11" t="s">
        <v>555</v>
      </c>
      <c r="D130" s="18" t="s">
        <v>41</v>
      </c>
      <c r="E130" s="18" t="s">
        <v>42</v>
      </c>
      <c r="F130" s="18" t="s">
        <v>42</v>
      </c>
      <c r="G130" s="18" t="s">
        <v>42</v>
      </c>
      <c r="H130" s="19" t="s">
        <v>42</v>
      </c>
      <c r="I130" s="17" t="str">
        <f>VLOOKUP(A130,[1]Report!$C$2:$D$170,2,FALSE)</f>
        <v>Assistant Coach</v>
      </c>
      <c r="J130" s="17" t="str">
        <f>VLOOKUP(A130,[1]Report!$C$2:$E$170,3,FALSE)</f>
        <v>CRU Girls 2010 Blue</v>
      </c>
      <c r="K130" s="11" t="s">
        <v>556</v>
      </c>
      <c r="L130" s="11" t="s">
        <v>556</v>
      </c>
    </row>
    <row r="131" spans="1:12" x14ac:dyDescent="0.3">
      <c r="A131" s="10" t="s">
        <v>557</v>
      </c>
      <c r="B131" s="11" t="s">
        <v>558</v>
      </c>
      <c r="C131" s="11" t="s">
        <v>559</v>
      </c>
      <c r="D131" s="18" t="s">
        <v>41</v>
      </c>
      <c r="E131" s="18" t="s">
        <v>42</v>
      </c>
      <c r="F131" s="18" t="s">
        <v>42</v>
      </c>
      <c r="G131" s="18" t="s">
        <v>42</v>
      </c>
      <c r="H131" s="19" t="s">
        <v>42</v>
      </c>
      <c r="I131" s="17" t="str">
        <f>VLOOKUP(A131,[1]Report!$C$2:$D$170,2,FALSE)</f>
        <v>Team Manager</v>
      </c>
      <c r="J131" s="17" t="str">
        <f>VLOOKUP(A131,[1]Report!$C$2:$E$170,3,FALSE)</f>
        <v>CRU Girls 2004 Blue</v>
      </c>
      <c r="K131" s="11"/>
      <c r="L131" s="11" t="s">
        <v>560</v>
      </c>
    </row>
    <row r="132" spans="1:12" ht="37.799999999999997" x14ac:dyDescent="0.3">
      <c r="A132" s="10" t="s">
        <v>561</v>
      </c>
      <c r="B132" s="11" t="s">
        <v>562</v>
      </c>
      <c r="C132" s="11" t="s">
        <v>563</v>
      </c>
      <c r="D132" s="12">
        <v>1886</v>
      </c>
      <c r="E132" s="13">
        <v>6</v>
      </c>
      <c r="F132" s="14">
        <f>2+2+2</f>
        <v>6</v>
      </c>
      <c r="G132" s="15">
        <f t="shared" ref="G132:G141" si="8">+E132-F132</f>
        <v>0</v>
      </c>
      <c r="H132" s="20" t="s">
        <v>564</v>
      </c>
      <c r="I132" s="17" t="e">
        <f>VLOOKUP(A132,[1]Report!$C$2:$D$170,2,FALSE)</f>
        <v>#N/A</v>
      </c>
      <c r="J132" s="17" t="e">
        <f>VLOOKUP(A132,[1]Report!$C$2:$E$170,3,FALSE)</f>
        <v>#N/A</v>
      </c>
      <c r="K132" s="11"/>
      <c r="L132" s="11" t="s">
        <v>565</v>
      </c>
    </row>
    <row r="133" spans="1:12" x14ac:dyDescent="0.3">
      <c r="A133" s="10" t="s">
        <v>566</v>
      </c>
      <c r="B133" s="11" t="s">
        <v>567</v>
      </c>
      <c r="C133" s="11" t="s">
        <v>568</v>
      </c>
      <c r="D133" s="12">
        <v>5684</v>
      </c>
      <c r="E133" s="13">
        <v>6</v>
      </c>
      <c r="F133" s="14"/>
      <c r="G133" s="15">
        <f t="shared" si="8"/>
        <v>6</v>
      </c>
      <c r="H133" s="16"/>
      <c r="I133" s="17" t="e">
        <f>VLOOKUP(A133,[1]Report!$C$2:$D$170,2,FALSE)</f>
        <v>#N/A</v>
      </c>
      <c r="J133" s="17" t="e">
        <f>VLOOKUP(A133,[1]Report!$C$2:$E$170,3,FALSE)</f>
        <v>#N/A</v>
      </c>
      <c r="K133" s="11" t="s">
        <v>569</v>
      </c>
      <c r="L133" s="11" t="s">
        <v>569</v>
      </c>
    </row>
    <row r="134" spans="1:12" x14ac:dyDescent="0.3">
      <c r="A134" s="10" t="s">
        <v>570</v>
      </c>
      <c r="B134" s="11" t="s">
        <v>448</v>
      </c>
      <c r="C134" s="11" t="s">
        <v>571</v>
      </c>
      <c r="D134" s="12"/>
      <c r="E134" s="13">
        <v>6</v>
      </c>
      <c r="F134" s="14"/>
      <c r="G134" s="15">
        <f t="shared" si="8"/>
        <v>6</v>
      </c>
      <c r="H134" s="16"/>
      <c r="I134" s="17" t="e">
        <f>VLOOKUP(A134,[1]Report!$C$2:$D$170,2,FALSE)</f>
        <v>#N/A</v>
      </c>
      <c r="J134" s="17" t="e">
        <f>VLOOKUP(A134,[1]Report!$C$2:$E$170,3,FALSE)</f>
        <v>#N/A</v>
      </c>
      <c r="K134" s="11"/>
      <c r="L134" s="11" t="s">
        <v>572</v>
      </c>
    </row>
    <row r="135" spans="1:12" x14ac:dyDescent="0.3">
      <c r="A135" s="10" t="s">
        <v>573</v>
      </c>
      <c r="B135" s="11" t="s">
        <v>574</v>
      </c>
      <c r="C135" s="11" t="s">
        <v>575</v>
      </c>
      <c r="D135" s="12"/>
      <c r="E135" s="13">
        <v>6</v>
      </c>
      <c r="F135" s="14"/>
      <c r="G135" s="15">
        <f t="shared" si="8"/>
        <v>6</v>
      </c>
      <c r="H135" s="16"/>
      <c r="I135" s="17" t="e">
        <f>VLOOKUP(A135,[1]Report!$C$2:$D$170,2,FALSE)</f>
        <v>#N/A</v>
      </c>
      <c r="J135" s="17" t="e">
        <f>VLOOKUP(A135,[1]Report!$C$2:$E$170,3,FALSE)</f>
        <v>#N/A</v>
      </c>
      <c r="K135" s="11" t="s">
        <v>576</v>
      </c>
      <c r="L135" s="11" t="s">
        <v>577</v>
      </c>
    </row>
    <row r="136" spans="1:12" x14ac:dyDescent="0.3">
      <c r="A136" s="10" t="s">
        <v>578</v>
      </c>
      <c r="B136" s="11" t="s">
        <v>579</v>
      </c>
      <c r="C136" s="11" t="s">
        <v>580</v>
      </c>
      <c r="D136" s="12"/>
      <c r="E136" s="13">
        <v>6</v>
      </c>
      <c r="F136" s="14"/>
      <c r="G136" s="15">
        <f t="shared" si="8"/>
        <v>6</v>
      </c>
      <c r="H136" s="16"/>
      <c r="I136" s="17" t="e">
        <f>VLOOKUP(A136,[1]Report!$C$2:$D$170,2,FALSE)</f>
        <v>#N/A</v>
      </c>
      <c r="J136" s="17" t="e">
        <f>VLOOKUP(A136,[1]Report!$C$2:$E$170,3,FALSE)</f>
        <v>#N/A</v>
      </c>
      <c r="K136" s="11" t="s">
        <v>581</v>
      </c>
      <c r="L136" s="11" t="s">
        <v>582</v>
      </c>
    </row>
    <row r="137" spans="1:12" x14ac:dyDescent="0.3">
      <c r="A137" s="10" t="s">
        <v>583</v>
      </c>
      <c r="B137" s="11" t="s">
        <v>584</v>
      </c>
      <c r="C137" s="11" t="s">
        <v>585</v>
      </c>
      <c r="D137" s="12"/>
      <c r="E137" s="13">
        <v>6</v>
      </c>
      <c r="F137" s="14"/>
      <c r="G137" s="15">
        <f t="shared" si="8"/>
        <v>6</v>
      </c>
      <c r="H137" s="16"/>
      <c r="I137" s="17" t="e">
        <f>VLOOKUP(A137,[1]Report!$C$2:$D$170,2,FALSE)</f>
        <v>#N/A</v>
      </c>
      <c r="J137" s="17" t="e">
        <f>VLOOKUP(A137,[1]Report!$C$2:$E$170,3,FALSE)</f>
        <v>#N/A</v>
      </c>
      <c r="K137" s="11"/>
      <c r="L137" s="11" t="s">
        <v>586</v>
      </c>
    </row>
    <row r="138" spans="1:12" x14ac:dyDescent="0.3">
      <c r="A138" s="10" t="s">
        <v>587</v>
      </c>
      <c r="B138" s="11" t="s">
        <v>588</v>
      </c>
      <c r="C138" s="11" t="s">
        <v>589</v>
      </c>
      <c r="D138" s="12">
        <v>4997</v>
      </c>
      <c r="E138" s="13">
        <v>6</v>
      </c>
      <c r="F138" s="14"/>
      <c r="G138" s="15">
        <f t="shared" si="8"/>
        <v>6</v>
      </c>
      <c r="H138" s="16"/>
      <c r="I138" s="17" t="e">
        <f>VLOOKUP(A138,[1]Report!$C$2:$D$170,2,FALSE)</f>
        <v>#N/A</v>
      </c>
      <c r="J138" s="17" t="e">
        <f>VLOOKUP(A138,[1]Report!$C$2:$E$170,3,FALSE)</f>
        <v>#N/A</v>
      </c>
      <c r="K138" s="11" t="s">
        <v>590</v>
      </c>
      <c r="L138" s="11" t="s">
        <v>591</v>
      </c>
    </row>
    <row r="139" spans="1:12" x14ac:dyDescent="0.3">
      <c r="A139" s="10" t="s">
        <v>592</v>
      </c>
      <c r="B139" s="11" t="s">
        <v>593</v>
      </c>
      <c r="C139" s="11" t="s">
        <v>594</v>
      </c>
      <c r="D139" s="12"/>
      <c r="E139" s="13">
        <v>6</v>
      </c>
      <c r="F139" s="14">
        <f>2+0</f>
        <v>2</v>
      </c>
      <c r="G139" s="15">
        <f t="shared" si="8"/>
        <v>4</v>
      </c>
      <c r="H139" s="16">
        <v>43704</v>
      </c>
      <c r="I139" s="17" t="e">
        <f>VLOOKUP(A139,[1]Report!$C$2:$D$170,2,FALSE)</f>
        <v>#N/A</v>
      </c>
      <c r="J139" s="17" t="e">
        <f>VLOOKUP(A139,[1]Report!$C$2:$E$170,3,FALSE)</f>
        <v>#N/A</v>
      </c>
      <c r="K139" s="11"/>
      <c r="L139" s="11" t="s">
        <v>595</v>
      </c>
    </row>
    <row r="140" spans="1:12" x14ac:dyDescent="0.3">
      <c r="A140" s="10" t="s">
        <v>596</v>
      </c>
      <c r="B140" s="11" t="s">
        <v>310</v>
      </c>
      <c r="C140" s="11" t="s">
        <v>597</v>
      </c>
      <c r="D140" s="12"/>
      <c r="E140" s="13">
        <v>6</v>
      </c>
      <c r="F140" s="14">
        <f>2+0</f>
        <v>2</v>
      </c>
      <c r="G140" s="15">
        <f t="shared" si="8"/>
        <v>4</v>
      </c>
      <c r="H140" s="16">
        <v>43753</v>
      </c>
      <c r="I140" s="17" t="e">
        <f>VLOOKUP(A140,[1]Report!$C$2:$D$170,2,FALSE)</f>
        <v>#N/A</v>
      </c>
      <c r="J140" s="17" t="e">
        <f>VLOOKUP(A140,[1]Report!$C$2:$E$170,3,FALSE)</f>
        <v>#N/A</v>
      </c>
      <c r="K140" s="11"/>
      <c r="L140" s="11" t="s">
        <v>598</v>
      </c>
    </row>
    <row r="141" spans="1:12" x14ac:dyDescent="0.3">
      <c r="A141" s="10" t="s">
        <v>599</v>
      </c>
      <c r="B141" s="11" t="s">
        <v>600</v>
      </c>
      <c r="C141" s="11" t="s">
        <v>601</v>
      </c>
      <c r="D141" s="12"/>
      <c r="E141" s="13">
        <v>6</v>
      </c>
      <c r="F141" s="14"/>
      <c r="G141" s="15">
        <f t="shared" si="8"/>
        <v>6</v>
      </c>
      <c r="H141" s="16"/>
      <c r="I141" s="17" t="e">
        <f>VLOOKUP(A141,[1]Report!$C$2:$D$170,2,FALSE)</f>
        <v>#N/A</v>
      </c>
      <c r="J141" s="17" t="e">
        <f>VLOOKUP(A141,[1]Report!$C$2:$E$170,3,FALSE)</f>
        <v>#N/A</v>
      </c>
      <c r="K141" s="11"/>
      <c r="L141" s="11" t="s">
        <v>602</v>
      </c>
    </row>
    <row r="142" spans="1:12" x14ac:dyDescent="0.3">
      <c r="A142" s="10" t="s">
        <v>603</v>
      </c>
      <c r="B142" s="11" t="s">
        <v>604</v>
      </c>
      <c r="C142" s="11" t="s">
        <v>605</v>
      </c>
      <c r="D142" s="18" t="s">
        <v>41</v>
      </c>
      <c r="E142" s="18" t="s">
        <v>42</v>
      </c>
      <c r="F142" s="18" t="s">
        <v>42</v>
      </c>
      <c r="G142" s="18" t="s">
        <v>42</v>
      </c>
      <c r="H142" s="19" t="s">
        <v>42</v>
      </c>
      <c r="I142" s="17" t="str">
        <f>VLOOKUP(A142,[1]Report!$C$2:$D$170,2,FALSE)</f>
        <v>General Volunteer Duties</v>
      </c>
      <c r="J142" s="17" t="str">
        <f>VLOOKUP(A142,[1]Report!$C$2:$E$170,3,FALSE)</f>
        <v>Unallocated</v>
      </c>
      <c r="K142" s="11" t="s">
        <v>606</v>
      </c>
      <c r="L142" s="11" t="s">
        <v>606</v>
      </c>
    </row>
    <row r="143" spans="1:12" x14ac:dyDescent="0.3">
      <c r="A143" s="10" t="s">
        <v>607</v>
      </c>
      <c r="B143" s="11" t="s">
        <v>608</v>
      </c>
      <c r="C143" s="11" t="s">
        <v>609</v>
      </c>
      <c r="D143" s="12"/>
      <c r="E143" s="13">
        <v>6</v>
      </c>
      <c r="F143" s="14"/>
      <c r="G143" s="15">
        <f t="shared" ref="G143:G152" si="9">+E143-F143</f>
        <v>6</v>
      </c>
      <c r="H143" s="16"/>
      <c r="I143" s="17" t="e">
        <f>VLOOKUP(A143,[1]Report!$C$2:$D$170,2,FALSE)</f>
        <v>#N/A</v>
      </c>
      <c r="J143" s="17" t="e">
        <f>VLOOKUP(A143,[1]Report!$C$2:$E$170,3,FALSE)</f>
        <v>#N/A</v>
      </c>
      <c r="K143" s="11"/>
      <c r="L143" s="11" t="s">
        <v>610</v>
      </c>
    </row>
    <row r="144" spans="1:12" ht="37.799999999999997" x14ac:dyDescent="0.3">
      <c r="A144" s="10" t="s">
        <v>611</v>
      </c>
      <c r="B144" s="11" t="s">
        <v>273</v>
      </c>
      <c r="C144" s="11" t="s">
        <v>114</v>
      </c>
      <c r="D144" s="12" t="s">
        <v>133</v>
      </c>
      <c r="E144" s="13">
        <v>6</v>
      </c>
      <c r="F144" s="14">
        <f>2+2+2</f>
        <v>6</v>
      </c>
      <c r="G144" s="15">
        <f t="shared" si="9"/>
        <v>0</v>
      </c>
      <c r="H144" s="20" t="s">
        <v>612</v>
      </c>
      <c r="I144" s="17" t="e">
        <f>VLOOKUP(A144,[1]Report!$C$2:$D$170,2,FALSE)</f>
        <v>#N/A</v>
      </c>
      <c r="J144" s="17" t="e">
        <f>VLOOKUP(A144,[1]Report!$C$2:$E$170,3,FALSE)</f>
        <v>#N/A</v>
      </c>
      <c r="K144" s="11"/>
      <c r="L144" s="11" t="s">
        <v>613</v>
      </c>
    </row>
    <row r="145" spans="1:12" x14ac:dyDescent="0.3">
      <c r="A145" s="10" t="s">
        <v>614</v>
      </c>
      <c r="B145" s="11" t="s">
        <v>615</v>
      </c>
      <c r="C145" s="11" t="s">
        <v>616</v>
      </c>
      <c r="D145" s="12"/>
      <c r="E145" s="13">
        <v>6</v>
      </c>
      <c r="F145" s="14"/>
      <c r="G145" s="15">
        <f t="shared" si="9"/>
        <v>6</v>
      </c>
      <c r="H145" s="16"/>
      <c r="I145" s="17" t="e">
        <f>VLOOKUP(A145,[1]Report!$C$2:$D$170,2,FALSE)</f>
        <v>#N/A</v>
      </c>
      <c r="J145" s="17" t="e">
        <f>VLOOKUP(A145,[1]Report!$C$2:$E$170,3,FALSE)</f>
        <v>#N/A</v>
      </c>
      <c r="K145" s="11"/>
      <c r="L145" s="11" t="s">
        <v>617</v>
      </c>
    </row>
    <row r="146" spans="1:12" x14ac:dyDescent="0.3">
      <c r="A146" s="10" t="s">
        <v>618</v>
      </c>
      <c r="B146" s="11" t="s">
        <v>619</v>
      </c>
      <c r="C146" s="11" t="s">
        <v>620</v>
      </c>
      <c r="D146" s="12"/>
      <c r="E146" s="13">
        <v>6</v>
      </c>
      <c r="F146" s="14"/>
      <c r="G146" s="15">
        <f t="shared" si="9"/>
        <v>6</v>
      </c>
      <c r="H146" s="16"/>
      <c r="I146" s="17" t="e">
        <f>VLOOKUP(A146,[1]Report!$C$2:$D$170,2,FALSE)</f>
        <v>#N/A</v>
      </c>
      <c r="J146" s="17" t="e">
        <f>VLOOKUP(A146,[1]Report!$C$2:$E$170,3,FALSE)</f>
        <v>#N/A</v>
      </c>
      <c r="K146" s="11" t="s">
        <v>621</v>
      </c>
      <c r="L146" s="11" t="s">
        <v>621</v>
      </c>
    </row>
    <row r="147" spans="1:12" x14ac:dyDescent="0.3">
      <c r="A147" s="10" t="s">
        <v>622</v>
      </c>
      <c r="B147" s="11" t="s">
        <v>270</v>
      </c>
      <c r="C147" s="11" t="s">
        <v>623</v>
      </c>
      <c r="D147" s="12"/>
      <c r="E147" s="13">
        <v>6</v>
      </c>
      <c r="F147" s="14"/>
      <c r="G147" s="15">
        <f t="shared" si="9"/>
        <v>6</v>
      </c>
      <c r="H147" s="16"/>
      <c r="I147" s="17" t="e">
        <f>VLOOKUP(A147,[1]Report!$C$2:$D$170,2,FALSE)</f>
        <v>#N/A</v>
      </c>
      <c r="J147" s="17" t="e">
        <f>VLOOKUP(A147,[1]Report!$C$2:$E$170,3,FALSE)</f>
        <v>#N/A</v>
      </c>
      <c r="K147" s="11"/>
      <c r="L147" s="11" t="s">
        <v>624</v>
      </c>
    </row>
    <row r="148" spans="1:12" x14ac:dyDescent="0.3">
      <c r="A148" s="10" t="s">
        <v>625</v>
      </c>
      <c r="B148" s="11" t="s">
        <v>465</v>
      </c>
      <c r="C148" s="11" t="s">
        <v>626</v>
      </c>
      <c r="D148" s="12">
        <v>17909</v>
      </c>
      <c r="E148" s="13">
        <v>6</v>
      </c>
      <c r="F148" s="14"/>
      <c r="G148" s="15">
        <f t="shared" si="9"/>
        <v>6</v>
      </c>
      <c r="H148" s="16"/>
      <c r="I148" s="17" t="e">
        <f>VLOOKUP(A148,[1]Report!$C$2:$D$170,2,FALSE)</f>
        <v>#N/A</v>
      </c>
      <c r="J148" s="17" t="e">
        <f>VLOOKUP(A148,[1]Report!$C$2:$E$170,3,FALSE)</f>
        <v>#N/A</v>
      </c>
      <c r="K148" s="11" t="s">
        <v>627</v>
      </c>
      <c r="L148" s="11" t="s">
        <v>628</v>
      </c>
    </row>
    <row r="149" spans="1:12" x14ac:dyDescent="0.3">
      <c r="A149" s="10" t="s">
        <v>629</v>
      </c>
      <c r="B149" s="11" t="s">
        <v>45</v>
      </c>
      <c r="C149" s="11" t="s">
        <v>630</v>
      </c>
      <c r="D149" s="12"/>
      <c r="E149" s="13">
        <v>6</v>
      </c>
      <c r="F149" s="14"/>
      <c r="G149" s="15">
        <f t="shared" si="9"/>
        <v>6</v>
      </c>
      <c r="H149" s="16"/>
      <c r="I149" s="17" t="e">
        <f>VLOOKUP(A149,[1]Report!$C$2:$D$170,2,FALSE)</f>
        <v>#N/A</v>
      </c>
      <c r="J149" s="17" t="e">
        <f>VLOOKUP(A149,[1]Report!$C$2:$E$170,3,FALSE)</f>
        <v>#N/A</v>
      </c>
      <c r="K149" s="11"/>
      <c r="L149" s="11" t="s">
        <v>631</v>
      </c>
    </row>
    <row r="150" spans="1:12" ht="37.799999999999997" x14ac:dyDescent="0.3">
      <c r="A150" s="10" t="s">
        <v>632</v>
      </c>
      <c r="B150" s="11" t="s">
        <v>633</v>
      </c>
      <c r="C150" s="11" t="s">
        <v>634</v>
      </c>
      <c r="D150" s="12"/>
      <c r="E150" s="13">
        <v>6</v>
      </c>
      <c r="F150" s="14">
        <f>2+2+2</f>
        <v>6</v>
      </c>
      <c r="G150" s="15">
        <f t="shared" si="9"/>
        <v>0</v>
      </c>
      <c r="H150" s="20" t="s">
        <v>635</v>
      </c>
      <c r="I150" s="17" t="e">
        <f>VLOOKUP(A150,[1]Report!$C$2:$D$170,2,FALSE)</f>
        <v>#N/A</v>
      </c>
      <c r="J150" s="17" t="e">
        <f>VLOOKUP(A150,[1]Report!$C$2:$E$170,3,FALSE)</f>
        <v>#N/A</v>
      </c>
      <c r="K150" s="11" t="s">
        <v>636</v>
      </c>
      <c r="L150" s="11" t="s">
        <v>637</v>
      </c>
    </row>
    <row r="151" spans="1:12" x14ac:dyDescent="0.3">
      <c r="A151" s="10" t="s">
        <v>638</v>
      </c>
      <c r="B151" s="11" t="s">
        <v>341</v>
      </c>
      <c r="C151" s="11" t="s">
        <v>639</v>
      </c>
      <c r="D151" s="12"/>
      <c r="E151" s="13">
        <v>6</v>
      </c>
      <c r="F151" s="14"/>
      <c r="G151" s="15">
        <f t="shared" si="9"/>
        <v>6</v>
      </c>
      <c r="H151" s="16"/>
      <c r="I151" s="17" t="e">
        <f>VLOOKUP(A151,[1]Report!$C$2:$D$170,2,FALSE)</f>
        <v>#N/A</v>
      </c>
      <c r="J151" s="17" t="e">
        <f>VLOOKUP(A151,[1]Report!$C$2:$E$170,3,FALSE)</f>
        <v>#N/A</v>
      </c>
      <c r="K151" s="11"/>
      <c r="L151" s="11" t="s">
        <v>640</v>
      </c>
    </row>
    <row r="152" spans="1:12" x14ac:dyDescent="0.3">
      <c r="A152" s="10" t="s">
        <v>641</v>
      </c>
      <c r="B152" s="11" t="s">
        <v>642</v>
      </c>
      <c r="C152" s="11" t="s">
        <v>643</v>
      </c>
      <c r="D152" s="12"/>
      <c r="E152" s="13">
        <v>6</v>
      </c>
      <c r="F152" s="14"/>
      <c r="G152" s="15">
        <f t="shared" si="9"/>
        <v>6</v>
      </c>
      <c r="H152" s="16"/>
      <c r="I152" s="17" t="e">
        <f>VLOOKUP(A152,[1]Report!$C$2:$D$170,2,FALSE)</f>
        <v>#N/A</v>
      </c>
      <c r="J152" s="17" t="e">
        <f>VLOOKUP(A152,[1]Report!$C$2:$E$170,3,FALSE)</f>
        <v>#N/A</v>
      </c>
      <c r="K152" s="11"/>
      <c r="L152" s="11" t="s">
        <v>644</v>
      </c>
    </row>
    <row r="153" spans="1:12" x14ac:dyDescent="0.3">
      <c r="A153" s="10" t="s">
        <v>645</v>
      </c>
      <c r="B153" s="11" t="s">
        <v>407</v>
      </c>
      <c r="C153" s="11" t="s">
        <v>646</v>
      </c>
      <c r="D153" s="18" t="s">
        <v>41</v>
      </c>
      <c r="E153" s="18" t="s">
        <v>42</v>
      </c>
      <c r="F153" s="18" t="s">
        <v>42</v>
      </c>
      <c r="G153" s="18" t="s">
        <v>42</v>
      </c>
      <c r="H153" s="19" t="s">
        <v>42</v>
      </c>
      <c r="I153" s="17" t="str">
        <f>VLOOKUP(A153,[1]Report!$C$2:$D$170,2,FALSE)</f>
        <v>Assistant Coach</v>
      </c>
      <c r="J153" s="17" t="str">
        <f>VLOOKUP(A153,[1]Report!$C$2:$E$170,3,FALSE)</f>
        <v>CRU Girls 2008 Black</v>
      </c>
      <c r="K153" s="11" t="s">
        <v>647</v>
      </c>
      <c r="L153" s="11" t="s">
        <v>647</v>
      </c>
    </row>
    <row r="154" spans="1:12" x14ac:dyDescent="0.3">
      <c r="A154" s="10" t="s">
        <v>648</v>
      </c>
      <c r="B154" s="11" t="s">
        <v>649</v>
      </c>
      <c r="C154" s="11" t="s">
        <v>646</v>
      </c>
      <c r="D154" s="12">
        <v>179</v>
      </c>
      <c r="E154" s="13">
        <v>6</v>
      </c>
      <c r="F154" s="14"/>
      <c r="G154" s="15">
        <f>+E154-F154</f>
        <v>6</v>
      </c>
      <c r="H154" s="16"/>
      <c r="I154" s="17" t="e">
        <f>VLOOKUP(A154,[1]Report!$C$2:$D$170,2,FALSE)</f>
        <v>#N/A</v>
      </c>
      <c r="J154" s="17" t="e">
        <f>VLOOKUP(A154,[1]Report!$C$2:$E$170,3,FALSE)</f>
        <v>#N/A</v>
      </c>
      <c r="K154" s="11" t="s">
        <v>650</v>
      </c>
      <c r="L154" s="11" t="s">
        <v>650</v>
      </c>
    </row>
    <row r="155" spans="1:12" x14ac:dyDescent="0.3">
      <c r="A155" s="10" t="s">
        <v>651</v>
      </c>
      <c r="B155" s="11" t="s">
        <v>652</v>
      </c>
      <c r="C155" s="11" t="s">
        <v>653</v>
      </c>
      <c r="D155" s="12">
        <v>3977</v>
      </c>
      <c r="E155" s="13">
        <v>6</v>
      </c>
      <c r="F155" s="14">
        <f>2+0</f>
        <v>2</v>
      </c>
      <c r="G155" s="15">
        <f>+E155-F155</f>
        <v>4</v>
      </c>
      <c r="H155" s="20" t="s">
        <v>654</v>
      </c>
      <c r="I155" s="17" t="e">
        <f>VLOOKUP(A155,[1]Report!$C$2:$D$170,2,FALSE)</f>
        <v>#N/A</v>
      </c>
      <c r="J155" s="17" t="e">
        <f>VLOOKUP(A155,[1]Report!$C$2:$E$170,3,FALSE)</f>
        <v>#N/A</v>
      </c>
      <c r="K155" s="11" t="s">
        <v>655</v>
      </c>
      <c r="L155" s="11" t="s">
        <v>656</v>
      </c>
    </row>
    <row r="156" spans="1:12" x14ac:dyDescent="0.3">
      <c r="A156" s="10" t="s">
        <v>657</v>
      </c>
      <c r="B156" s="11" t="s">
        <v>658</v>
      </c>
      <c r="C156" s="11" t="s">
        <v>659</v>
      </c>
      <c r="D156" s="12"/>
      <c r="E156" s="13">
        <v>6</v>
      </c>
      <c r="F156" s="14"/>
      <c r="G156" s="15">
        <f>+E156-F156</f>
        <v>6</v>
      </c>
      <c r="H156" s="16"/>
      <c r="I156" s="17" t="e">
        <f>VLOOKUP(A156,[1]Report!$C$2:$D$170,2,FALSE)</f>
        <v>#N/A</v>
      </c>
      <c r="J156" s="17" t="e">
        <f>VLOOKUP(A156,[1]Report!$C$2:$E$170,3,FALSE)</f>
        <v>#N/A</v>
      </c>
      <c r="K156" s="11"/>
      <c r="L156" s="11" t="s">
        <v>660</v>
      </c>
    </row>
    <row r="157" spans="1:12" x14ac:dyDescent="0.3">
      <c r="A157" s="10" t="s">
        <v>661</v>
      </c>
      <c r="B157" s="11" t="s">
        <v>662</v>
      </c>
      <c r="C157" s="11" t="s">
        <v>663</v>
      </c>
      <c r="D157" s="12"/>
      <c r="E157" s="13">
        <v>6</v>
      </c>
      <c r="F157" s="14"/>
      <c r="G157" s="15">
        <f>+E157-F157</f>
        <v>6</v>
      </c>
      <c r="H157" s="16"/>
      <c r="I157" s="17" t="e">
        <f>VLOOKUP(A157,[1]Report!$C$2:$D$170,2,FALSE)</f>
        <v>#N/A</v>
      </c>
      <c r="J157" s="17" t="e">
        <f>VLOOKUP(A157,[1]Report!$C$2:$E$170,3,FALSE)</f>
        <v>#N/A</v>
      </c>
      <c r="K157" s="11" t="s">
        <v>664</v>
      </c>
      <c r="L157" s="11" t="s">
        <v>665</v>
      </c>
    </row>
    <row r="158" spans="1:12" x14ac:dyDescent="0.3">
      <c r="A158" s="10" t="s">
        <v>666</v>
      </c>
      <c r="B158" s="11" t="s">
        <v>667</v>
      </c>
      <c r="C158" s="11" t="s">
        <v>668</v>
      </c>
      <c r="D158" s="12"/>
      <c r="E158" s="13">
        <v>6</v>
      </c>
      <c r="F158" s="14"/>
      <c r="G158" s="15">
        <f>+E158-F158</f>
        <v>6</v>
      </c>
      <c r="H158" s="16"/>
      <c r="I158" s="17" t="e">
        <f>VLOOKUP(A158,[1]Report!$C$2:$D$170,2,FALSE)</f>
        <v>#N/A</v>
      </c>
      <c r="J158" s="17" t="e">
        <f>VLOOKUP(A158,[1]Report!$C$2:$E$170,3,FALSE)</f>
        <v>#N/A</v>
      </c>
      <c r="K158" s="11" t="s">
        <v>669</v>
      </c>
      <c r="L158" s="11" t="s">
        <v>669</v>
      </c>
    </row>
    <row r="159" spans="1:12" x14ac:dyDescent="0.3">
      <c r="A159" s="10" t="s">
        <v>670</v>
      </c>
      <c r="B159" s="11" t="s">
        <v>671</v>
      </c>
      <c r="C159" s="11" t="s">
        <v>672</v>
      </c>
      <c r="D159" s="18" t="s">
        <v>41</v>
      </c>
      <c r="E159" s="18" t="s">
        <v>42</v>
      </c>
      <c r="F159" s="18" t="s">
        <v>42</v>
      </c>
      <c r="G159" s="18" t="s">
        <v>42</v>
      </c>
      <c r="H159" s="19" t="s">
        <v>42</v>
      </c>
      <c r="I159" s="17" t="str">
        <f>VLOOKUP(A159,[1]Report!$C$2:$D$170,2,FALSE)</f>
        <v>Team Manager</v>
      </c>
      <c r="J159" s="17" t="str">
        <f>VLOOKUP(A159,[1]Report!$C$2:$E$170,3,FALSE)</f>
        <v>CRU Boys 2009 Blue 1</v>
      </c>
      <c r="K159" s="11" t="s">
        <v>673</v>
      </c>
      <c r="L159" s="11" t="s">
        <v>673</v>
      </c>
    </row>
    <row r="160" spans="1:12" ht="37.799999999999997" x14ac:dyDescent="0.3">
      <c r="A160" s="10" t="s">
        <v>674</v>
      </c>
      <c r="B160" s="11" t="s">
        <v>675</v>
      </c>
      <c r="C160" s="11" t="s">
        <v>672</v>
      </c>
      <c r="D160" s="12"/>
      <c r="E160" s="13">
        <v>6</v>
      </c>
      <c r="F160" s="14">
        <f>2+2+2</f>
        <v>6</v>
      </c>
      <c r="G160" s="15">
        <f>+E160-F160</f>
        <v>0</v>
      </c>
      <c r="H160" s="20" t="s">
        <v>676</v>
      </c>
      <c r="I160" s="17" t="e">
        <f>VLOOKUP(A160,[1]Report!$C$2:$D$170,2,FALSE)</f>
        <v>#N/A</v>
      </c>
      <c r="J160" s="17" t="e">
        <f>VLOOKUP(A160,[1]Report!$C$2:$E$170,3,FALSE)</f>
        <v>#N/A</v>
      </c>
      <c r="K160" s="11" t="s">
        <v>677</v>
      </c>
      <c r="L160" s="11" t="s">
        <v>678</v>
      </c>
    </row>
    <row r="161" spans="1:12" x14ac:dyDescent="0.3">
      <c r="A161" s="10" t="s">
        <v>679</v>
      </c>
      <c r="B161" s="11" t="s">
        <v>680</v>
      </c>
      <c r="C161" s="11" t="s">
        <v>681</v>
      </c>
      <c r="D161" s="12"/>
      <c r="E161" s="13">
        <v>6</v>
      </c>
      <c r="F161" s="14"/>
      <c r="G161" s="15">
        <f>+E161-F161</f>
        <v>6</v>
      </c>
      <c r="H161" s="16"/>
      <c r="I161" s="17" t="e">
        <f>VLOOKUP(A161,[1]Report!$C$2:$D$170,2,FALSE)</f>
        <v>#N/A</v>
      </c>
      <c r="J161" s="17" t="e">
        <f>VLOOKUP(A161,[1]Report!$C$2:$E$170,3,FALSE)</f>
        <v>#N/A</v>
      </c>
      <c r="K161" s="11"/>
      <c r="L161" s="11" t="s">
        <v>682</v>
      </c>
    </row>
    <row r="162" spans="1:12" x14ac:dyDescent="0.3">
      <c r="A162" s="10" t="s">
        <v>683</v>
      </c>
      <c r="B162" s="11" t="s">
        <v>684</v>
      </c>
      <c r="C162" s="11" t="s">
        <v>685</v>
      </c>
      <c r="D162" s="12"/>
      <c r="E162" s="13">
        <v>6</v>
      </c>
      <c r="F162" s="14"/>
      <c r="G162" s="15">
        <f>+E162-F162</f>
        <v>6</v>
      </c>
      <c r="H162" s="16"/>
      <c r="I162" s="17" t="e">
        <f>VLOOKUP(A162,[1]Report!$C$2:$D$170,2,FALSE)</f>
        <v>#N/A</v>
      </c>
      <c r="J162" s="17" t="e">
        <f>VLOOKUP(A162,[1]Report!$C$2:$E$170,3,FALSE)</f>
        <v>#N/A</v>
      </c>
      <c r="K162" s="11"/>
      <c r="L162" s="11" t="s">
        <v>686</v>
      </c>
    </row>
    <row r="163" spans="1:12" x14ac:dyDescent="0.3">
      <c r="A163" s="10" t="s">
        <v>687</v>
      </c>
      <c r="B163" s="11" t="s">
        <v>688</v>
      </c>
      <c r="C163" s="11" t="s">
        <v>689</v>
      </c>
      <c r="D163" s="12">
        <v>2457</v>
      </c>
      <c r="E163" s="13">
        <v>6</v>
      </c>
      <c r="F163" s="14"/>
      <c r="G163" s="15">
        <f>+E163-F163</f>
        <v>6</v>
      </c>
      <c r="H163" s="16"/>
      <c r="I163" s="17" t="e">
        <f>VLOOKUP(A163,[1]Report!$C$2:$D$170,2,FALSE)</f>
        <v>#N/A</v>
      </c>
      <c r="J163" s="17" t="e">
        <f>VLOOKUP(A163,[1]Report!$C$2:$E$170,3,FALSE)</f>
        <v>#N/A</v>
      </c>
      <c r="K163" s="11" t="s">
        <v>690</v>
      </c>
      <c r="L163" s="11" t="s">
        <v>691</v>
      </c>
    </row>
    <row r="164" spans="1:12" x14ac:dyDescent="0.3">
      <c r="A164" s="10" t="s">
        <v>692</v>
      </c>
      <c r="B164" s="11" t="s">
        <v>693</v>
      </c>
      <c r="C164" s="11" t="s">
        <v>694</v>
      </c>
      <c r="D164" s="12"/>
      <c r="E164" s="13">
        <v>6</v>
      </c>
      <c r="F164" s="14"/>
      <c r="G164" s="15">
        <f>+E164-F164</f>
        <v>6</v>
      </c>
      <c r="H164" s="16"/>
      <c r="I164" s="17" t="e">
        <f>VLOOKUP(A164,[1]Report!$C$2:$D$170,2,FALSE)</f>
        <v>#N/A</v>
      </c>
      <c r="J164" s="17" t="e">
        <f>VLOOKUP(A164,[1]Report!$C$2:$E$170,3,FALSE)</f>
        <v>#N/A</v>
      </c>
      <c r="K164" s="11" t="s">
        <v>695</v>
      </c>
      <c r="L164" s="11" t="s">
        <v>695</v>
      </c>
    </row>
    <row r="165" spans="1:12" x14ac:dyDescent="0.3">
      <c r="A165" s="10" t="s">
        <v>696</v>
      </c>
      <c r="B165" s="11" t="s">
        <v>697</v>
      </c>
      <c r="C165" s="11" t="s">
        <v>698</v>
      </c>
      <c r="D165" s="18" t="s">
        <v>41</v>
      </c>
      <c r="E165" s="18" t="s">
        <v>42</v>
      </c>
      <c r="F165" s="18" t="s">
        <v>42</v>
      </c>
      <c r="G165" s="18" t="s">
        <v>42</v>
      </c>
      <c r="H165" s="19" t="s">
        <v>42</v>
      </c>
      <c r="I165" s="17" t="str">
        <f>VLOOKUP(A165,[1]Report!$C$2:$D$170,2,FALSE)</f>
        <v>Assistant Coach</v>
      </c>
      <c r="J165" s="17" t="str">
        <f>VLOOKUP(A165,[1]Report!$C$2:$E$170,3,FALSE)</f>
        <v>CRU Girls 2009 Blue</v>
      </c>
      <c r="K165" s="11" t="s">
        <v>699</v>
      </c>
      <c r="L165" s="11" t="s">
        <v>699</v>
      </c>
    </row>
    <row r="166" spans="1:12" x14ac:dyDescent="0.3">
      <c r="A166" s="10" t="s">
        <v>700</v>
      </c>
      <c r="B166" s="11" t="s">
        <v>200</v>
      </c>
      <c r="C166" s="11" t="s">
        <v>701</v>
      </c>
      <c r="D166" s="12"/>
      <c r="E166" s="13">
        <v>6</v>
      </c>
      <c r="F166" s="14"/>
      <c r="G166" s="15">
        <f t="shared" ref="G166:G174" si="10">+E166-F166</f>
        <v>6</v>
      </c>
      <c r="H166" s="16"/>
      <c r="I166" s="17" t="e">
        <f>VLOOKUP(A166,[1]Report!$C$2:$D$170,2,FALSE)</f>
        <v>#N/A</v>
      </c>
      <c r="J166" s="17" t="e">
        <f>VLOOKUP(A166,[1]Report!$C$2:$E$170,3,FALSE)</f>
        <v>#N/A</v>
      </c>
      <c r="K166" s="11" t="s">
        <v>702</v>
      </c>
      <c r="L166" s="11" t="s">
        <v>702</v>
      </c>
    </row>
    <row r="167" spans="1:12" x14ac:dyDescent="0.3">
      <c r="A167" s="10" t="s">
        <v>703</v>
      </c>
      <c r="B167" s="11" t="s">
        <v>704</v>
      </c>
      <c r="C167" s="11" t="s">
        <v>705</v>
      </c>
      <c r="D167" s="12">
        <v>2254</v>
      </c>
      <c r="E167" s="13">
        <v>6</v>
      </c>
      <c r="F167" s="14"/>
      <c r="G167" s="15">
        <f t="shared" si="10"/>
        <v>6</v>
      </c>
      <c r="H167" s="16"/>
      <c r="I167" s="17" t="e">
        <f>VLOOKUP(A167,[1]Report!$C$2:$D$170,2,FALSE)</f>
        <v>#N/A</v>
      </c>
      <c r="J167" s="17" t="e">
        <f>VLOOKUP(A167,[1]Report!$C$2:$E$170,3,FALSE)</f>
        <v>#N/A</v>
      </c>
      <c r="K167" s="11"/>
      <c r="L167" s="11" t="s">
        <v>706</v>
      </c>
    </row>
    <row r="168" spans="1:12" x14ac:dyDescent="0.3">
      <c r="A168" s="10" t="s">
        <v>707</v>
      </c>
      <c r="B168" s="11" t="s">
        <v>141</v>
      </c>
      <c r="C168" s="11" t="s">
        <v>708</v>
      </c>
      <c r="D168" s="12"/>
      <c r="E168" s="13">
        <v>6</v>
      </c>
      <c r="F168" s="14"/>
      <c r="G168" s="15">
        <f t="shared" si="10"/>
        <v>6</v>
      </c>
      <c r="H168" s="16"/>
      <c r="I168" s="17" t="e">
        <f>VLOOKUP(A168,[1]Report!$C$2:$D$170,2,FALSE)</f>
        <v>#N/A</v>
      </c>
      <c r="J168" s="17" t="e">
        <f>VLOOKUP(A168,[1]Report!$C$2:$E$170,3,FALSE)</f>
        <v>#N/A</v>
      </c>
      <c r="K168" s="11"/>
      <c r="L168" s="11" t="s">
        <v>709</v>
      </c>
    </row>
    <row r="169" spans="1:12" x14ac:dyDescent="0.3">
      <c r="A169" s="10" t="s">
        <v>710</v>
      </c>
      <c r="B169" s="11" t="s">
        <v>711</v>
      </c>
      <c r="C169" s="11" t="s">
        <v>712</v>
      </c>
      <c r="D169" s="12">
        <v>8370</v>
      </c>
      <c r="E169" s="13">
        <v>6</v>
      </c>
      <c r="F169" s="14"/>
      <c r="G169" s="15">
        <f t="shared" si="10"/>
        <v>6</v>
      </c>
      <c r="H169" s="16"/>
      <c r="I169" s="17" t="e">
        <f>VLOOKUP(A169,[1]Report!$C$2:$D$170,2,FALSE)</f>
        <v>#N/A</v>
      </c>
      <c r="J169" s="17" t="e">
        <f>VLOOKUP(A169,[1]Report!$C$2:$E$170,3,FALSE)</f>
        <v>#N/A</v>
      </c>
      <c r="K169" s="11" t="s">
        <v>713</v>
      </c>
      <c r="L169" s="11" t="s">
        <v>714</v>
      </c>
    </row>
    <row r="170" spans="1:12" ht="25.2" x14ac:dyDescent="0.3">
      <c r="A170" s="10" t="s">
        <v>715</v>
      </c>
      <c r="B170" s="11" t="s">
        <v>716</v>
      </c>
      <c r="C170" s="11" t="s">
        <v>717</v>
      </c>
      <c r="D170" s="12"/>
      <c r="E170" s="13">
        <v>6</v>
      </c>
      <c r="F170" s="14">
        <f>4+2</f>
        <v>6</v>
      </c>
      <c r="G170" s="15">
        <f t="shared" si="10"/>
        <v>0</v>
      </c>
      <c r="H170" s="20" t="s">
        <v>718</v>
      </c>
      <c r="I170" s="17" t="e">
        <f>VLOOKUP(A170,[1]Report!$C$2:$D$170,2,FALSE)</f>
        <v>#N/A</v>
      </c>
      <c r="J170" s="17" t="e">
        <f>VLOOKUP(A170,[1]Report!$C$2:$E$170,3,FALSE)</f>
        <v>#N/A</v>
      </c>
      <c r="K170" s="11" t="s">
        <v>719</v>
      </c>
      <c r="L170" s="11" t="s">
        <v>720</v>
      </c>
    </row>
    <row r="171" spans="1:12" x14ac:dyDescent="0.3">
      <c r="A171" s="10" t="s">
        <v>721</v>
      </c>
      <c r="B171" s="11" t="s">
        <v>633</v>
      </c>
      <c r="C171" s="11" t="s">
        <v>722</v>
      </c>
      <c r="D171" s="12"/>
      <c r="E171" s="13">
        <v>6</v>
      </c>
      <c r="F171" s="14"/>
      <c r="G171" s="15">
        <f t="shared" si="10"/>
        <v>6</v>
      </c>
      <c r="H171" s="16"/>
      <c r="I171" s="17" t="e">
        <f>VLOOKUP(A171,[1]Report!$C$2:$D$170,2,FALSE)</f>
        <v>#N/A</v>
      </c>
      <c r="J171" s="17" t="e">
        <f>VLOOKUP(A171,[1]Report!$C$2:$E$170,3,FALSE)</f>
        <v>#N/A</v>
      </c>
      <c r="K171" s="11" t="s">
        <v>723</v>
      </c>
      <c r="L171" s="11" t="s">
        <v>724</v>
      </c>
    </row>
    <row r="172" spans="1:12" x14ac:dyDescent="0.3">
      <c r="A172" s="10" t="s">
        <v>725</v>
      </c>
      <c r="B172" s="11" t="s">
        <v>443</v>
      </c>
      <c r="C172" s="11" t="s">
        <v>726</v>
      </c>
      <c r="D172" s="12"/>
      <c r="E172" s="13">
        <v>6</v>
      </c>
      <c r="F172" s="14"/>
      <c r="G172" s="15">
        <f t="shared" si="10"/>
        <v>6</v>
      </c>
      <c r="H172" s="16"/>
      <c r="I172" s="17" t="e">
        <f>VLOOKUP(A172,[1]Report!$C$2:$D$170,2,FALSE)</f>
        <v>#N/A</v>
      </c>
      <c r="J172" s="17" t="e">
        <f>VLOOKUP(A172,[1]Report!$C$2:$E$170,3,FALSE)</f>
        <v>#N/A</v>
      </c>
      <c r="K172" s="11"/>
      <c r="L172" s="11" t="s">
        <v>727</v>
      </c>
    </row>
    <row r="173" spans="1:12" x14ac:dyDescent="0.3">
      <c r="A173" s="10" t="s">
        <v>728</v>
      </c>
      <c r="B173" s="11" t="s">
        <v>729</v>
      </c>
      <c r="C173" s="11" t="s">
        <v>730</v>
      </c>
      <c r="D173" s="12"/>
      <c r="E173" s="13">
        <v>6</v>
      </c>
      <c r="F173" s="14"/>
      <c r="G173" s="15">
        <f t="shared" si="10"/>
        <v>6</v>
      </c>
      <c r="H173" s="16"/>
      <c r="I173" s="17" t="e">
        <f>VLOOKUP(A173,[1]Report!$C$2:$D$170,2,FALSE)</f>
        <v>#N/A</v>
      </c>
      <c r="J173" s="17" t="e">
        <f>VLOOKUP(A173,[1]Report!$C$2:$E$170,3,FALSE)</f>
        <v>#N/A</v>
      </c>
      <c r="K173" s="11" t="s">
        <v>731</v>
      </c>
      <c r="L173" s="11" t="s">
        <v>732</v>
      </c>
    </row>
    <row r="174" spans="1:12" x14ac:dyDescent="0.3">
      <c r="A174" s="10" t="s">
        <v>733</v>
      </c>
      <c r="B174" s="11" t="s">
        <v>633</v>
      </c>
      <c r="C174" s="11" t="s">
        <v>734</v>
      </c>
      <c r="D174" s="12"/>
      <c r="E174" s="13">
        <v>6</v>
      </c>
      <c r="F174" s="14"/>
      <c r="G174" s="15">
        <f t="shared" si="10"/>
        <v>6</v>
      </c>
      <c r="H174" s="16"/>
      <c r="I174" s="17" t="e">
        <f>VLOOKUP(A174,[1]Report!$C$2:$D$170,2,FALSE)</f>
        <v>#N/A</v>
      </c>
      <c r="J174" s="17" t="e">
        <f>VLOOKUP(A174,[1]Report!$C$2:$E$170,3,FALSE)</f>
        <v>#N/A</v>
      </c>
      <c r="K174" s="11" t="s">
        <v>735</v>
      </c>
      <c r="L174" s="11" t="s">
        <v>736</v>
      </c>
    </row>
    <row r="175" spans="1:12" x14ac:dyDescent="0.3">
      <c r="A175" s="10" t="s">
        <v>737</v>
      </c>
      <c r="B175" s="11" t="s">
        <v>738</v>
      </c>
      <c r="C175" s="11" t="s">
        <v>739</v>
      </c>
      <c r="D175" s="18" t="s">
        <v>41</v>
      </c>
      <c r="E175" s="18" t="s">
        <v>42</v>
      </c>
      <c r="F175" s="18" t="s">
        <v>42</v>
      </c>
      <c r="G175" s="18" t="s">
        <v>42</v>
      </c>
      <c r="H175" s="19" t="s">
        <v>42</v>
      </c>
      <c r="I175" s="17" t="str">
        <f>VLOOKUP(A175,[1]Report!$C$2:$D$170,2,FALSE)</f>
        <v>Team Manager</v>
      </c>
      <c r="J175" s="17" t="str">
        <f>VLOOKUP(A175,[1]Report!$C$2:$E$170,3,FALSE)</f>
        <v>CRU Girls 2004 Black</v>
      </c>
      <c r="K175" s="11" t="s">
        <v>740</v>
      </c>
      <c r="L175" s="11" t="s">
        <v>741</v>
      </c>
    </row>
    <row r="176" spans="1:12" x14ac:dyDescent="0.3">
      <c r="A176" s="10" t="s">
        <v>742</v>
      </c>
      <c r="B176" s="11" t="s">
        <v>229</v>
      </c>
      <c r="C176" s="11" t="s">
        <v>743</v>
      </c>
      <c r="D176" s="12"/>
      <c r="E176" s="13">
        <v>6</v>
      </c>
      <c r="F176" s="14"/>
      <c r="G176" s="15">
        <f>+E176-F176</f>
        <v>6</v>
      </c>
      <c r="H176" s="16"/>
      <c r="I176" s="17" t="e">
        <f>VLOOKUP(A176,[1]Report!$C$2:$D$170,2,FALSE)</f>
        <v>#N/A</v>
      </c>
      <c r="J176" s="17" t="e">
        <f>VLOOKUP(A176,[1]Report!$C$2:$E$170,3,FALSE)</f>
        <v>#N/A</v>
      </c>
      <c r="K176" s="11"/>
      <c r="L176" s="11" t="s">
        <v>744</v>
      </c>
    </row>
    <row r="177" spans="1:12" x14ac:dyDescent="0.3">
      <c r="A177" s="10" t="s">
        <v>745</v>
      </c>
      <c r="B177" s="11" t="s">
        <v>746</v>
      </c>
      <c r="C177" s="11" t="s">
        <v>747</v>
      </c>
      <c r="D177" s="12"/>
      <c r="E177" s="13">
        <v>6</v>
      </c>
      <c r="F177" s="14"/>
      <c r="G177" s="15">
        <f>+E177-F177</f>
        <v>6</v>
      </c>
      <c r="H177" s="16"/>
      <c r="I177" s="17" t="e">
        <f>VLOOKUP(A177,[1]Report!$C$2:$D$170,2,FALSE)</f>
        <v>#N/A</v>
      </c>
      <c r="J177" s="17" t="e">
        <f>VLOOKUP(A177,[1]Report!$C$2:$E$170,3,FALSE)</f>
        <v>#N/A</v>
      </c>
      <c r="K177" s="11"/>
      <c r="L177" s="11" t="s">
        <v>748</v>
      </c>
    </row>
    <row r="178" spans="1:12" x14ac:dyDescent="0.3">
      <c r="A178" s="10" t="s">
        <v>749</v>
      </c>
      <c r="B178" s="11" t="s">
        <v>443</v>
      </c>
      <c r="C178" s="11" t="s">
        <v>750</v>
      </c>
      <c r="D178" s="18" t="s">
        <v>41</v>
      </c>
      <c r="E178" s="18" t="s">
        <v>42</v>
      </c>
      <c r="F178" s="18" t="s">
        <v>42</v>
      </c>
      <c r="G178" s="18" t="s">
        <v>42</v>
      </c>
      <c r="H178" s="19" t="s">
        <v>42</v>
      </c>
      <c r="I178" s="17" t="s">
        <v>751</v>
      </c>
      <c r="J178" s="17" t="s">
        <v>752</v>
      </c>
      <c r="K178" s="11"/>
      <c r="L178" s="11" t="s">
        <v>753</v>
      </c>
    </row>
    <row r="179" spans="1:12" x14ac:dyDescent="0.3">
      <c r="A179" s="10" t="s">
        <v>754</v>
      </c>
      <c r="B179" s="11" t="s">
        <v>755</v>
      </c>
      <c r="C179" s="11" t="s">
        <v>756</v>
      </c>
      <c r="D179" s="12"/>
      <c r="E179" s="13">
        <v>6</v>
      </c>
      <c r="F179" s="14"/>
      <c r="G179" s="15">
        <f>+E179-F179</f>
        <v>6</v>
      </c>
      <c r="H179" s="16"/>
      <c r="I179" s="17" t="e">
        <f>VLOOKUP(A179,[1]Report!$C$2:$D$170,2,FALSE)</f>
        <v>#N/A</v>
      </c>
      <c r="J179" s="17" t="e">
        <f>VLOOKUP(A179,[1]Report!$C$2:$E$170,3,FALSE)</f>
        <v>#N/A</v>
      </c>
      <c r="K179" s="11"/>
      <c r="L179" s="11" t="s">
        <v>757</v>
      </c>
    </row>
    <row r="180" spans="1:12" x14ac:dyDescent="0.3">
      <c r="A180" s="10" t="s">
        <v>758</v>
      </c>
      <c r="B180" s="11" t="s">
        <v>759</v>
      </c>
      <c r="C180" s="11" t="s">
        <v>760</v>
      </c>
      <c r="D180" s="12"/>
      <c r="E180" s="13">
        <v>6</v>
      </c>
      <c r="F180" s="14"/>
      <c r="G180" s="15">
        <f>+E180-F180</f>
        <v>6</v>
      </c>
      <c r="H180" s="16"/>
      <c r="I180" s="17" t="e">
        <f>VLOOKUP(A180,[1]Report!$C$2:$D$170,2,FALSE)</f>
        <v>#N/A</v>
      </c>
      <c r="J180" s="17" t="e">
        <f>VLOOKUP(A180,[1]Report!$C$2:$E$170,3,FALSE)</f>
        <v>#N/A</v>
      </c>
      <c r="K180" s="11" t="s">
        <v>761</v>
      </c>
      <c r="L180" s="11" t="s">
        <v>762</v>
      </c>
    </row>
    <row r="181" spans="1:12" x14ac:dyDescent="0.3">
      <c r="A181" s="10" t="s">
        <v>763</v>
      </c>
      <c r="B181" s="11" t="s">
        <v>764</v>
      </c>
      <c r="C181" s="11" t="s">
        <v>765</v>
      </c>
      <c r="D181" s="18" t="s">
        <v>41</v>
      </c>
      <c r="E181" s="18" t="s">
        <v>42</v>
      </c>
      <c r="F181" s="18" t="s">
        <v>42</v>
      </c>
      <c r="G181" s="18" t="s">
        <v>42</v>
      </c>
      <c r="H181" s="19" t="s">
        <v>42</v>
      </c>
      <c r="I181" s="17" t="str">
        <f>VLOOKUP(A181,[1]Report!$C$2:$D$170,2,FALSE)</f>
        <v>Team Manager</v>
      </c>
      <c r="J181" s="17" t="str">
        <f>VLOOKUP(A181,[1]Report!$C$2:$E$170,3,FALSE)</f>
        <v>CRU Girls 2009 Blue</v>
      </c>
      <c r="K181" s="11" t="s">
        <v>766</v>
      </c>
      <c r="L181" s="11" t="s">
        <v>766</v>
      </c>
    </row>
    <row r="182" spans="1:12" x14ac:dyDescent="0.3">
      <c r="A182" s="10" t="s">
        <v>767</v>
      </c>
      <c r="B182" s="11" t="s">
        <v>768</v>
      </c>
      <c r="C182" s="11" t="s">
        <v>769</v>
      </c>
      <c r="D182" s="18" t="s">
        <v>41</v>
      </c>
      <c r="E182" s="18" t="s">
        <v>42</v>
      </c>
      <c r="F182" s="18" t="s">
        <v>42</v>
      </c>
      <c r="G182" s="18" t="s">
        <v>42</v>
      </c>
      <c r="H182" s="19" t="s">
        <v>42</v>
      </c>
      <c r="I182" s="17" t="str">
        <f>VLOOKUP(A182,[1]Report!$C$2:$D$170,2,FALSE)</f>
        <v>Head Coach</v>
      </c>
      <c r="J182" s="17" t="str">
        <f>VLOOKUP(A182,[1]Report!$C$2:$E$170,3,FALSE)</f>
        <v>CRU Boys 2006</v>
      </c>
      <c r="K182" s="11"/>
      <c r="L182" s="11" t="s">
        <v>770</v>
      </c>
    </row>
    <row r="183" spans="1:12" x14ac:dyDescent="0.3">
      <c r="A183" s="10" t="s">
        <v>771</v>
      </c>
      <c r="B183" s="11" t="s">
        <v>270</v>
      </c>
      <c r="C183" s="11" t="s">
        <v>319</v>
      </c>
      <c r="D183" s="12"/>
      <c r="E183" s="13">
        <v>6</v>
      </c>
      <c r="F183" s="14"/>
      <c r="G183" s="15">
        <f>+E183-F183</f>
        <v>6</v>
      </c>
      <c r="H183" s="16"/>
      <c r="I183" s="17" t="e">
        <f>VLOOKUP(A183,[1]Report!$C$2:$D$170,2,FALSE)</f>
        <v>#N/A</v>
      </c>
      <c r="J183" s="17" t="e">
        <f>VLOOKUP(A183,[1]Report!$C$2:$E$170,3,FALSE)</f>
        <v>#N/A</v>
      </c>
      <c r="K183" s="11"/>
      <c r="L183" s="11" t="s">
        <v>772</v>
      </c>
    </row>
    <row r="184" spans="1:12" x14ac:dyDescent="0.3">
      <c r="A184" s="10" t="s">
        <v>773</v>
      </c>
      <c r="B184" s="11" t="s">
        <v>774</v>
      </c>
      <c r="C184" s="11" t="s">
        <v>775</v>
      </c>
      <c r="D184" s="12">
        <v>1252</v>
      </c>
      <c r="E184" s="13">
        <v>6</v>
      </c>
      <c r="F184" s="14"/>
      <c r="G184" s="15">
        <f>+E184-F184</f>
        <v>6</v>
      </c>
      <c r="H184" s="16"/>
      <c r="I184" s="17" t="e">
        <f>VLOOKUP(A184,[1]Report!$C$2:$D$170,2,FALSE)</f>
        <v>#N/A</v>
      </c>
      <c r="J184" s="17" t="e">
        <f>VLOOKUP(A184,[1]Report!$C$2:$E$170,3,FALSE)</f>
        <v>#N/A</v>
      </c>
      <c r="K184" s="11" t="s">
        <v>776</v>
      </c>
      <c r="L184" s="11" t="s">
        <v>776</v>
      </c>
    </row>
    <row r="185" spans="1:12" x14ac:dyDescent="0.3">
      <c r="A185" s="10" t="s">
        <v>777</v>
      </c>
      <c r="B185" s="11" t="s">
        <v>778</v>
      </c>
      <c r="C185" s="11" t="s">
        <v>779</v>
      </c>
      <c r="D185" s="18" t="s">
        <v>41</v>
      </c>
      <c r="E185" s="18" t="s">
        <v>42</v>
      </c>
      <c r="F185" s="18" t="s">
        <v>42</v>
      </c>
      <c r="G185" s="18" t="s">
        <v>42</v>
      </c>
      <c r="H185" s="19" t="s">
        <v>42</v>
      </c>
      <c r="I185" s="17" t="str">
        <f>VLOOKUP(A185,[1]Report!$C$2:$D$170,2,FALSE)</f>
        <v>Assistant Coach</v>
      </c>
      <c r="J185" s="17" t="str">
        <f>VLOOKUP(A185,[1]Report!$C$2:$E$170,3,FALSE)</f>
        <v>CRU Boys 2009 Black</v>
      </c>
      <c r="K185" s="11" t="s">
        <v>780</v>
      </c>
      <c r="L185" s="11" t="s">
        <v>781</v>
      </c>
    </row>
    <row r="186" spans="1:12" x14ac:dyDescent="0.3">
      <c r="A186" s="10" t="s">
        <v>782</v>
      </c>
      <c r="B186" s="11" t="s">
        <v>783</v>
      </c>
      <c r="C186" s="11" t="s">
        <v>784</v>
      </c>
      <c r="D186" s="12">
        <v>2363</v>
      </c>
      <c r="E186" s="13">
        <v>6</v>
      </c>
      <c r="F186" s="14"/>
      <c r="G186" s="15">
        <f>+E186-F186</f>
        <v>6</v>
      </c>
      <c r="H186" s="16"/>
      <c r="I186" s="17" t="e">
        <f>VLOOKUP(A186,[1]Report!$C$2:$D$170,2,FALSE)</f>
        <v>#N/A</v>
      </c>
      <c r="J186" s="17" t="e">
        <f>VLOOKUP(A186,[1]Report!$C$2:$E$170,3,FALSE)</f>
        <v>#N/A</v>
      </c>
      <c r="K186" s="11"/>
      <c r="L186" s="11" t="s">
        <v>785</v>
      </c>
    </row>
    <row r="187" spans="1:12" x14ac:dyDescent="0.3">
      <c r="A187" s="10" t="s">
        <v>786</v>
      </c>
      <c r="B187" s="11" t="s">
        <v>787</v>
      </c>
      <c r="C187" s="11" t="s">
        <v>788</v>
      </c>
      <c r="D187" s="12"/>
      <c r="E187" s="13">
        <v>6</v>
      </c>
      <c r="F187" s="14"/>
      <c r="G187" s="15">
        <f>+E187-F187</f>
        <v>6</v>
      </c>
      <c r="H187" s="16"/>
      <c r="I187" s="17" t="e">
        <f>VLOOKUP(A187,[1]Report!$C$2:$D$170,2,FALSE)</f>
        <v>#N/A</v>
      </c>
      <c r="J187" s="17" t="e">
        <f>VLOOKUP(A187,[1]Report!$C$2:$E$170,3,FALSE)</f>
        <v>#N/A</v>
      </c>
      <c r="K187" s="11"/>
      <c r="L187" s="11" t="s">
        <v>789</v>
      </c>
    </row>
    <row r="188" spans="1:12" x14ac:dyDescent="0.3">
      <c r="A188" s="10" t="s">
        <v>790</v>
      </c>
      <c r="B188" s="11" t="s">
        <v>182</v>
      </c>
      <c r="C188" s="11" t="s">
        <v>791</v>
      </c>
      <c r="D188" s="18" t="s">
        <v>41</v>
      </c>
      <c r="E188" s="18" t="s">
        <v>42</v>
      </c>
      <c r="F188" s="18" t="s">
        <v>42</v>
      </c>
      <c r="G188" s="18" t="s">
        <v>42</v>
      </c>
      <c r="H188" s="19" t="s">
        <v>42</v>
      </c>
      <c r="I188" s="17" t="str">
        <f>VLOOKUP(A188,[1]Report!$C$2:$D$170,2,FALSE)</f>
        <v>Board Member</v>
      </c>
      <c r="J188" s="17" t="str">
        <f>VLOOKUP(A188,[1]Report!$C$2:$E$170,3,FALSE)</f>
        <v>Board Member</v>
      </c>
      <c r="K188" s="11" t="s">
        <v>792</v>
      </c>
      <c r="L188" s="11" t="s">
        <v>793</v>
      </c>
    </row>
    <row r="189" spans="1:12" x14ac:dyDescent="0.3">
      <c r="A189" s="10" t="s">
        <v>794</v>
      </c>
      <c r="B189" s="11" t="s">
        <v>795</v>
      </c>
      <c r="C189" s="11" t="s">
        <v>796</v>
      </c>
      <c r="D189" s="18" t="s">
        <v>41</v>
      </c>
      <c r="E189" s="18" t="s">
        <v>42</v>
      </c>
      <c r="F189" s="18" t="s">
        <v>42</v>
      </c>
      <c r="G189" s="18" t="s">
        <v>42</v>
      </c>
      <c r="H189" s="19" t="s">
        <v>42</v>
      </c>
      <c r="I189" s="17" t="str">
        <f>VLOOKUP(A189,[1]Report!$C$2:$D$170,2,FALSE)</f>
        <v>Team Manager</v>
      </c>
      <c r="J189" s="17" t="str">
        <f>VLOOKUP(A189,[1]Report!$C$2:$E$170,3,FALSE)</f>
        <v>Unallocated</v>
      </c>
      <c r="K189" s="11"/>
      <c r="L189" s="11" t="s">
        <v>797</v>
      </c>
    </row>
    <row r="190" spans="1:12" x14ac:dyDescent="0.3">
      <c r="A190" s="10" t="s">
        <v>798</v>
      </c>
      <c r="B190" s="11" t="s">
        <v>336</v>
      </c>
      <c r="C190" s="11" t="s">
        <v>799</v>
      </c>
      <c r="D190" s="18" t="s">
        <v>41</v>
      </c>
      <c r="E190" s="18" t="s">
        <v>42</v>
      </c>
      <c r="F190" s="18" t="s">
        <v>42</v>
      </c>
      <c r="G190" s="18" t="s">
        <v>42</v>
      </c>
      <c r="H190" s="19" t="s">
        <v>42</v>
      </c>
      <c r="I190" s="17" t="str">
        <f>VLOOKUP(A190,[1]Report!$C$2:$D$170,2,FALSE)</f>
        <v>Head Coach</v>
      </c>
      <c r="J190" s="17" t="str">
        <f>VLOOKUP(A190,[1]Report!$C$2:$E$170,3,FALSE)</f>
        <v>CRU Boys 2010 Blue</v>
      </c>
      <c r="K190" s="11" t="s">
        <v>800</v>
      </c>
      <c r="L190" s="11" t="s">
        <v>800</v>
      </c>
    </row>
    <row r="191" spans="1:12" x14ac:dyDescent="0.3">
      <c r="A191" s="10" t="s">
        <v>801</v>
      </c>
      <c r="B191" s="11" t="s">
        <v>802</v>
      </c>
      <c r="C191" s="11" t="s">
        <v>803</v>
      </c>
      <c r="D191" s="18" t="s">
        <v>41</v>
      </c>
      <c r="E191" s="18" t="s">
        <v>42</v>
      </c>
      <c r="F191" s="18" t="s">
        <v>42</v>
      </c>
      <c r="G191" s="18" t="s">
        <v>42</v>
      </c>
      <c r="H191" s="19" t="s">
        <v>42</v>
      </c>
      <c r="I191" s="17" t="str">
        <f>VLOOKUP(A191,[1]Report!$C$2:$D$170,2,FALSE)</f>
        <v>Assistant Coach</v>
      </c>
      <c r="J191" s="17" t="str">
        <f>VLOOKUP(A191,[1]Report!$C$2:$E$170,3,FALSE)</f>
        <v>CRU 2006 Girls Black</v>
      </c>
      <c r="K191" s="11"/>
      <c r="L191" s="11" t="s">
        <v>804</v>
      </c>
    </row>
    <row r="192" spans="1:12" x14ac:dyDescent="0.3">
      <c r="A192" s="10" t="s">
        <v>805</v>
      </c>
      <c r="B192" s="11" t="s">
        <v>806</v>
      </c>
      <c r="C192" s="11" t="s">
        <v>807</v>
      </c>
      <c r="D192" s="18" t="s">
        <v>41</v>
      </c>
      <c r="E192" s="18" t="s">
        <v>42</v>
      </c>
      <c r="F192" s="18" t="s">
        <v>42</v>
      </c>
      <c r="G192" s="18" t="s">
        <v>42</v>
      </c>
      <c r="H192" s="19" t="s">
        <v>42</v>
      </c>
      <c r="I192" s="17" t="str">
        <f>VLOOKUP(A192,[1]Report!$C$2:$D$170,2,FALSE)</f>
        <v>Head Coach</v>
      </c>
      <c r="J192" s="17" t="str">
        <f>VLOOKUP(A192,[1]Report!$C$2:$E$170,3,FALSE)</f>
        <v>CRU Boys 2006 Blue</v>
      </c>
      <c r="K192" s="11" t="s">
        <v>808</v>
      </c>
      <c r="L192" s="11" t="s">
        <v>809</v>
      </c>
    </row>
    <row r="193" spans="1:12" x14ac:dyDescent="0.3">
      <c r="A193" s="10" t="s">
        <v>810</v>
      </c>
      <c r="B193" s="11" t="s">
        <v>811</v>
      </c>
      <c r="C193" s="11" t="s">
        <v>812</v>
      </c>
      <c r="D193" s="12"/>
      <c r="E193" s="13">
        <v>6</v>
      </c>
      <c r="F193" s="14"/>
      <c r="G193" s="15">
        <f t="shared" ref="G193:G201" si="11">+E193-F193</f>
        <v>6</v>
      </c>
      <c r="H193" s="16"/>
      <c r="I193" s="17" t="e">
        <f>VLOOKUP(A193,[1]Report!$C$2:$D$170,2,FALSE)</f>
        <v>#N/A</v>
      </c>
      <c r="J193" s="17" t="e">
        <f>VLOOKUP(A193,[1]Report!$C$2:$E$170,3,FALSE)</f>
        <v>#N/A</v>
      </c>
      <c r="K193" s="11" t="s">
        <v>813</v>
      </c>
      <c r="L193" s="11" t="s">
        <v>814</v>
      </c>
    </row>
    <row r="194" spans="1:12" x14ac:dyDescent="0.3">
      <c r="A194" s="10" t="s">
        <v>815</v>
      </c>
      <c r="B194" s="11" t="s">
        <v>816</v>
      </c>
      <c r="C194" s="11" t="s">
        <v>817</v>
      </c>
      <c r="D194" s="12"/>
      <c r="E194" s="13">
        <v>6</v>
      </c>
      <c r="F194" s="14"/>
      <c r="G194" s="15">
        <f t="shared" si="11"/>
        <v>6</v>
      </c>
      <c r="H194" s="16"/>
      <c r="I194" s="17" t="e">
        <f>VLOOKUP(A194,[1]Report!$C$2:$D$170,2,FALSE)</f>
        <v>#N/A</v>
      </c>
      <c r="J194" s="17" t="e">
        <f>VLOOKUP(A194,[1]Report!$C$2:$E$170,3,FALSE)</f>
        <v>#N/A</v>
      </c>
      <c r="K194" s="11" t="s">
        <v>818</v>
      </c>
      <c r="L194" s="11" t="s">
        <v>818</v>
      </c>
    </row>
    <row r="195" spans="1:12" x14ac:dyDescent="0.3">
      <c r="A195" s="10" t="s">
        <v>819</v>
      </c>
      <c r="B195" s="11" t="s">
        <v>783</v>
      </c>
      <c r="C195" s="11" t="s">
        <v>820</v>
      </c>
      <c r="D195" s="12">
        <v>4081</v>
      </c>
      <c r="E195" s="13">
        <v>6</v>
      </c>
      <c r="F195" s="14"/>
      <c r="G195" s="15">
        <f t="shared" si="11"/>
        <v>6</v>
      </c>
      <c r="H195" s="16"/>
      <c r="I195" s="17" t="e">
        <f>VLOOKUP(A195,[1]Report!$C$2:$D$170,2,FALSE)</f>
        <v>#N/A</v>
      </c>
      <c r="J195" s="17" t="e">
        <f>VLOOKUP(A195,[1]Report!$C$2:$E$170,3,FALSE)</f>
        <v>#N/A</v>
      </c>
      <c r="K195" s="11" t="s">
        <v>821</v>
      </c>
      <c r="L195" s="11" t="s">
        <v>821</v>
      </c>
    </row>
    <row r="196" spans="1:12" x14ac:dyDescent="0.3">
      <c r="A196" s="10" t="s">
        <v>822</v>
      </c>
      <c r="B196" s="11" t="s">
        <v>374</v>
      </c>
      <c r="C196" s="11" t="s">
        <v>823</v>
      </c>
      <c r="D196" s="12"/>
      <c r="E196" s="13">
        <v>6</v>
      </c>
      <c r="F196" s="14"/>
      <c r="G196" s="15">
        <f t="shared" si="11"/>
        <v>6</v>
      </c>
      <c r="H196" s="16"/>
      <c r="I196" s="17" t="e">
        <f>VLOOKUP(A196,[1]Report!$C$2:$D$170,2,FALSE)</f>
        <v>#N/A</v>
      </c>
      <c r="J196" s="17" t="e">
        <f>VLOOKUP(A196,[1]Report!$C$2:$E$170,3,FALSE)</f>
        <v>#N/A</v>
      </c>
      <c r="K196" s="11" t="s">
        <v>824</v>
      </c>
      <c r="L196" s="11" t="s">
        <v>825</v>
      </c>
    </row>
    <row r="197" spans="1:12" x14ac:dyDescent="0.3">
      <c r="A197" s="10" t="s">
        <v>826</v>
      </c>
      <c r="B197" s="11" t="s">
        <v>233</v>
      </c>
      <c r="C197" s="11" t="s">
        <v>827</v>
      </c>
      <c r="D197" s="12"/>
      <c r="E197" s="13">
        <v>6</v>
      </c>
      <c r="F197" s="14"/>
      <c r="G197" s="15">
        <f t="shared" si="11"/>
        <v>6</v>
      </c>
      <c r="H197" s="16"/>
      <c r="I197" s="17" t="e">
        <f>VLOOKUP(A197,[1]Report!$C$2:$D$170,2,FALSE)</f>
        <v>#N/A</v>
      </c>
      <c r="J197" s="17" t="e">
        <f>VLOOKUP(A197,[1]Report!$C$2:$E$170,3,FALSE)</f>
        <v>#N/A</v>
      </c>
      <c r="K197" s="11"/>
      <c r="L197" s="11" t="s">
        <v>828</v>
      </c>
    </row>
    <row r="198" spans="1:12" x14ac:dyDescent="0.3">
      <c r="A198" s="10" t="s">
        <v>829</v>
      </c>
      <c r="B198" s="11" t="s">
        <v>738</v>
      </c>
      <c r="C198" s="11" t="s">
        <v>830</v>
      </c>
      <c r="D198" s="12">
        <v>267</v>
      </c>
      <c r="E198" s="13">
        <v>6</v>
      </c>
      <c r="F198" s="14"/>
      <c r="G198" s="15">
        <f t="shared" si="11"/>
        <v>6</v>
      </c>
      <c r="H198" s="16"/>
      <c r="I198" s="17" t="e">
        <f>VLOOKUP(A198,[1]Report!$C$2:$D$170,2,FALSE)</f>
        <v>#N/A</v>
      </c>
      <c r="J198" s="17" t="e">
        <f>VLOOKUP(A198,[1]Report!$C$2:$E$170,3,FALSE)</f>
        <v>#N/A</v>
      </c>
      <c r="K198" s="11"/>
      <c r="L198" s="11" t="s">
        <v>831</v>
      </c>
    </row>
    <row r="199" spans="1:12" x14ac:dyDescent="0.3">
      <c r="A199" s="10" t="s">
        <v>832</v>
      </c>
      <c r="B199" s="11" t="s">
        <v>833</v>
      </c>
      <c r="C199" s="11" t="s">
        <v>834</v>
      </c>
      <c r="D199" s="12">
        <v>5130</v>
      </c>
      <c r="E199" s="13">
        <v>6</v>
      </c>
      <c r="F199" s="14">
        <f>4+0</f>
        <v>4</v>
      </c>
      <c r="G199" s="15">
        <f t="shared" si="11"/>
        <v>2</v>
      </c>
      <c r="H199" s="16">
        <v>43736</v>
      </c>
      <c r="I199" s="17" t="e">
        <f>VLOOKUP(A199,[1]Report!$C$2:$D$170,2,FALSE)</f>
        <v>#N/A</v>
      </c>
      <c r="J199" s="17" t="e">
        <f>VLOOKUP(A199,[1]Report!$C$2:$E$170,3,FALSE)</f>
        <v>#N/A</v>
      </c>
      <c r="K199" s="11"/>
      <c r="L199" s="11" t="s">
        <v>835</v>
      </c>
    </row>
    <row r="200" spans="1:12" x14ac:dyDescent="0.3">
      <c r="A200" s="10" t="s">
        <v>836</v>
      </c>
      <c r="B200" s="11" t="s">
        <v>837</v>
      </c>
      <c r="C200" s="11" t="s">
        <v>838</v>
      </c>
      <c r="D200" s="12"/>
      <c r="E200" s="13">
        <v>6</v>
      </c>
      <c r="F200" s="14"/>
      <c r="G200" s="15">
        <f t="shared" si="11"/>
        <v>6</v>
      </c>
      <c r="H200" s="16"/>
      <c r="I200" s="17" t="e">
        <f>VLOOKUP(A200,[1]Report!$C$2:$D$170,2,FALSE)</f>
        <v>#N/A</v>
      </c>
      <c r="J200" s="17" t="e">
        <f>VLOOKUP(A200,[1]Report!$C$2:$E$170,3,FALSE)</f>
        <v>#N/A</v>
      </c>
      <c r="K200" s="11" t="s">
        <v>839</v>
      </c>
      <c r="L200" s="11" t="s">
        <v>839</v>
      </c>
    </row>
    <row r="201" spans="1:12" x14ac:dyDescent="0.3">
      <c r="A201" s="10" t="s">
        <v>840</v>
      </c>
      <c r="B201" s="11" t="s">
        <v>546</v>
      </c>
      <c r="C201" s="11" t="s">
        <v>841</v>
      </c>
      <c r="D201" s="12"/>
      <c r="E201" s="13">
        <v>6</v>
      </c>
      <c r="F201" s="14"/>
      <c r="G201" s="15">
        <f t="shared" si="11"/>
        <v>6</v>
      </c>
      <c r="H201" s="16"/>
      <c r="I201" s="17" t="e">
        <f>VLOOKUP(A201,[1]Report!$C$2:$D$170,2,FALSE)</f>
        <v>#N/A</v>
      </c>
      <c r="J201" s="17" t="e">
        <f>VLOOKUP(A201,[1]Report!$C$2:$E$170,3,FALSE)</f>
        <v>#N/A</v>
      </c>
      <c r="K201" s="11" t="s">
        <v>842</v>
      </c>
      <c r="L201" s="11" t="s">
        <v>843</v>
      </c>
    </row>
    <row r="202" spans="1:12" x14ac:dyDescent="0.3">
      <c r="A202" s="10" t="s">
        <v>844</v>
      </c>
      <c r="B202" s="11" t="s">
        <v>845</v>
      </c>
      <c r="C202" s="11" t="s">
        <v>846</v>
      </c>
      <c r="D202" s="18" t="s">
        <v>41</v>
      </c>
      <c r="E202" s="18" t="s">
        <v>42</v>
      </c>
      <c r="F202" s="18" t="s">
        <v>42</v>
      </c>
      <c r="G202" s="18" t="s">
        <v>42</v>
      </c>
      <c r="H202" s="19" t="s">
        <v>42</v>
      </c>
      <c r="I202" s="17" t="str">
        <f>VLOOKUP(A202,[1]Report!$C$2:$D$170,2,FALSE)</f>
        <v>Assistant Coach</v>
      </c>
      <c r="J202" s="17" t="str">
        <f>VLOOKUP(A202,[1]Report!$C$2:$E$170,3,FALSE)</f>
        <v>Unallocated</v>
      </c>
      <c r="K202" s="11" t="s">
        <v>847</v>
      </c>
      <c r="L202" s="11" t="s">
        <v>848</v>
      </c>
    </row>
    <row r="203" spans="1:12" x14ac:dyDescent="0.3">
      <c r="A203" s="10" t="s">
        <v>849</v>
      </c>
      <c r="B203" s="11" t="s">
        <v>593</v>
      </c>
      <c r="C203" s="11" t="s">
        <v>850</v>
      </c>
      <c r="D203" s="12"/>
      <c r="E203" s="13">
        <v>6</v>
      </c>
      <c r="F203" s="14"/>
      <c r="G203" s="15">
        <f>+E203-F203</f>
        <v>6</v>
      </c>
      <c r="H203" s="16"/>
      <c r="I203" s="17" t="e">
        <f>VLOOKUP(A203,[1]Report!$C$2:$D$170,2,FALSE)</f>
        <v>#N/A</v>
      </c>
      <c r="J203" s="17" t="e">
        <f>VLOOKUP(A203,[1]Report!$C$2:$E$170,3,FALSE)</f>
        <v>#N/A</v>
      </c>
      <c r="K203" s="11" t="s">
        <v>851</v>
      </c>
      <c r="L203" s="11" t="s">
        <v>852</v>
      </c>
    </row>
    <row r="204" spans="1:12" ht="37.799999999999997" x14ac:dyDescent="0.3">
      <c r="A204" s="10" t="s">
        <v>853</v>
      </c>
      <c r="B204" s="11" t="s">
        <v>854</v>
      </c>
      <c r="C204" s="11" t="s">
        <v>855</v>
      </c>
      <c r="D204" s="12" t="s">
        <v>133</v>
      </c>
      <c r="E204" s="13">
        <v>6</v>
      </c>
      <c r="F204" s="14">
        <f>2+2+2</f>
        <v>6</v>
      </c>
      <c r="G204" s="15">
        <f>+E204-F204</f>
        <v>0</v>
      </c>
      <c r="H204" s="20" t="s">
        <v>856</v>
      </c>
      <c r="I204" s="17" t="e">
        <f>VLOOKUP(A204,[1]Report!$C$2:$D$170,2,FALSE)</f>
        <v>#N/A</v>
      </c>
      <c r="J204" s="17" t="e">
        <f>VLOOKUP(A204,[1]Report!$C$2:$E$170,3,FALSE)</f>
        <v>#N/A</v>
      </c>
      <c r="K204" s="11"/>
      <c r="L204" s="11" t="s">
        <v>857</v>
      </c>
    </row>
    <row r="205" spans="1:12" x14ac:dyDescent="0.3">
      <c r="A205" s="10" t="s">
        <v>858</v>
      </c>
      <c r="B205" s="11" t="s">
        <v>306</v>
      </c>
      <c r="C205" s="11" t="s">
        <v>859</v>
      </c>
      <c r="D205" s="12"/>
      <c r="E205" s="13">
        <v>6</v>
      </c>
      <c r="F205" s="14"/>
      <c r="G205" s="15">
        <f>+E205-F205</f>
        <v>6</v>
      </c>
      <c r="H205" s="16"/>
      <c r="I205" s="17" t="e">
        <f>VLOOKUP(A205,[1]Report!$C$2:$D$170,2,FALSE)</f>
        <v>#N/A</v>
      </c>
      <c r="J205" s="17" t="e">
        <f>VLOOKUP(A205,[1]Report!$C$2:$E$170,3,FALSE)</f>
        <v>#N/A</v>
      </c>
      <c r="K205" s="11"/>
      <c r="L205" s="11" t="s">
        <v>860</v>
      </c>
    </row>
    <row r="206" spans="1:12" x14ac:dyDescent="0.3">
      <c r="A206" s="10" t="s">
        <v>861</v>
      </c>
      <c r="B206" s="11" t="s">
        <v>862</v>
      </c>
      <c r="C206" s="11" t="s">
        <v>863</v>
      </c>
      <c r="D206" s="12"/>
      <c r="E206" s="13">
        <v>6</v>
      </c>
      <c r="F206" s="14"/>
      <c r="G206" s="15">
        <f>+E206-F206</f>
        <v>6</v>
      </c>
      <c r="H206" s="16"/>
      <c r="I206" s="17" t="e">
        <f>VLOOKUP(A206,[1]Report!$C$2:$D$170,2,FALSE)</f>
        <v>#N/A</v>
      </c>
      <c r="J206" s="17" t="e">
        <f>VLOOKUP(A206,[1]Report!$C$2:$E$170,3,FALSE)</f>
        <v>#N/A</v>
      </c>
      <c r="K206" s="11"/>
      <c r="L206" s="11" t="s">
        <v>864</v>
      </c>
    </row>
    <row r="207" spans="1:12" x14ac:dyDescent="0.3">
      <c r="A207" s="10" t="s">
        <v>865</v>
      </c>
      <c r="B207" s="11" t="s">
        <v>866</v>
      </c>
      <c r="C207" s="11" t="s">
        <v>867</v>
      </c>
      <c r="D207" s="18" t="s">
        <v>41</v>
      </c>
      <c r="E207" s="18" t="s">
        <v>42</v>
      </c>
      <c r="F207" s="18" t="s">
        <v>42</v>
      </c>
      <c r="G207" s="18" t="s">
        <v>42</v>
      </c>
      <c r="H207" s="19" t="s">
        <v>42</v>
      </c>
      <c r="I207" s="17" t="str">
        <f>VLOOKUP(A207,[1]Report!$C$2:$D$170,2,FALSE)</f>
        <v>Assistant Coach</v>
      </c>
      <c r="J207" s="17" t="str">
        <f>VLOOKUP(A207,[1]Report!$C$2:$E$170,3,FALSE)</f>
        <v>CRU Boys 2011 Blue</v>
      </c>
      <c r="K207" s="11"/>
      <c r="L207" s="11" t="s">
        <v>868</v>
      </c>
    </row>
    <row r="208" spans="1:12" x14ac:dyDescent="0.3">
      <c r="A208" s="10" t="s">
        <v>869</v>
      </c>
      <c r="B208" s="11" t="s">
        <v>870</v>
      </c>
      <c r="C208" s="11" t="s">
        <v>871</v>
      </c>
      <c r="D208" s="12"/>
      <c r="E208" s="13">
        <v>6</v>
      </c>
      <c r="F208" s="14"/>
      <c r="G208" s="15">
        <f t="shared" ref="G208:G216" si="12">+E208-F208</f>
        <v>6</v>
      </c>
      <c r="H208" s="16"/>
      <c r="I208" s="17" t="e">
        <f>VLOOKUP(A208,[1]Report!$C$2:$D$170,2,FALSE)</f>
        <v>#N/A</v>
      </c>
      <c r="J208" s="17" t="e">
        <f>VLOOKUP(A208,[1]Report!$C$2:$E$170,3,FALSE)</f>
        <v>#N/A</v>
      </c>
      <c r="K208" s="11"/>
      <c r="L208" s="11" t="s">
        <v>872</v>
      </c>
    </row>
    <row r="209" spans="1:12" x14ac:dyDescent="0.3">
      <c r="A209" s="10" t="s">
        <v>873</v>
      </c>
      <c r="B209" s="11" t="s">
        <v>874</v>
      </c>
      <c r="C209" s="11" t="s">
        <v>875</v>
      </c>
      <c r="D209" s="12">
        <v>12677</v>
      </c>
      <c r="E209" s="13">
        <v>6</v>
      </c>
      <c r="F209" s="14"/>
      <c r="G209" s="15">
        <f t="shared" si="12"/>
        <v>6</v>
      </c>
      <c r="H209" s="16"/>
      <c r="I209" s="17" t="e">
        <f>VLOOKUP(A209,[1]Report!$C$2:$D$170,2,FALSE)</f>
        <v>#N/A</v>
      </c>
      <c r="J209" s="17" t="e">
        <f>VLOOKUP(A209,[1]Report!$C$2:$E$170,3,FALSE)</f>
        <v>#N/A</v>
      </c>
      <c r="K209" s="11" t="s">
        <v>876</v>
      </c>
      <c r="L209" s="11" t="s">
        <v>876</v>
      </c>
    </row>
    <row r="210" spans="1:12" x14ac:dyDescent="0.3">
      <c r="A210" s="10" t="s">
        <v>877</v>
      </c>
      <c r="B210" s="11" t="s">
        <v>878</v>
      </c>
      <c r="C210" s="11" t="s">
        <v>879</v>
      </c>
      <c r="D210" s="12"/>
      <c r="E210" s="13">
        <v>6</v>
      </c>
      <c r="F210" s="14"/>
      <c r="G210" s="15">
        <f t="shared" si="12"/>
        <v>6</v>
      </c>
      <c r="H210" s="16"/>
      <c r="I210" s="17" t="e">
        <f>VLOOKUP(A210,[1]Report!$C$2:$D$170,2,FALSE)</f>
        <v>#N/A</v>
      </c>
      <c r="J210" s="17" t="e">
        <f>VLOOKUP(A210,[1]Report!$C$2:$E$170,3,FALSE)</f>
        <v>#N/A</v>
      </c>
      <c r="K210" s="11"/>
      <c r="L210" s="11" t="s">
        <v>880</v>
      </c>
    </row>
    <row r="211" spans="1:12" ht="37.799999999999997" x14ac:dyDescent="0.3">
      <c r="A211" s="10" t="s">
        <v>881</v>
      </c>
      <c r="B211" s="11" t="s">
        <v>882</v>
      </c>
      <c r="C211" s="11" t="s">
        <v>883</v>
      </c>
      <c r="D211" s="12">
        <v>1680</v>
      </c>
      <c r="E211" s="13">
        <v>6</v>
      </c>
      <c r="F211" s="14">
        <f>2+2+2</f>
        <v>6</v>
      </c>
      <c r="G211" s="15">
        <f t="shared" si="12"/>
        <v>0</v>
      </c>
      <c r="H211" s="16" t="s">
        <v>884</v>
      </c>
      <c r="I211" s="17" t="e">
        <f>VLOOKUP(A211,[1]Report!$C$2:$D$170,2,FALSE)</f>
        <v>#N/A</v>
      </c>
      <c r="J211" s="17" t="e">
        <f>VLOOKUP(A211,[1]Report!$C$2:$E$170,3,FALSE)</f>
        <v>#N/A</v>
      </c>
      <c r="K211" s="11"/>
      <c r="L211" s="11" t="s">
        <v>885</v>
      </c>
    </row>
    <row r="212" spans="1:12" x14ac:dyDescent="0.3">
      <c r="A212" s="10" t="s">
        <v>886</v>
      </c>
      <c r="B212" s="11" t="s">
        <v>887</v>
      </c>
      <c r="C212" s="11" t="s">
        <v>888</v>
      </c>
      <c r="D212" s="12"/>
      <c r="E212" s="13">
        <v>6</v>
      </c>
      <c r="F212" s="14"/>
      <c r="G212" s="15">
        <f t="shared" si="12"/>
        <v>6</v>
      </c>
      <c r="H212" s="16"/>
      <c r="I212" s="17" t="e">
        <f>VLOOKUP(A212,[1]Report!$C$2:$D$170,2,FALSE)</f>
        <v>#N/A</v>
      </c>
      <c r="J212" s="17" t="e">
        <f>VLOOKUP(A212,[1]Report!$C$2:$E$170,3,FALSE)</f>
        <v>#N/A</v>
      </c>
      <c r="K212" s="11" t="s">
        <v>889</v>
      </c>
      <c r="L212" s="11" t="s">
        <v>890</v>
      </c>
    </row>
    <row r="213" spans="1:12" x14ac:dyDescent="0.3">
      <c r="A213" s="10" t="s">
        <v>891</v>
      </c>
      <c r="B213" s="11" t="s">
        <v>56</v>
      </c>
      <c r="C213" s="11" t="s">
        <v>892</v>
      </c>
      <c r="D213" s="12"/>
      <c r="E213" s="13">
        <v>6</v>
      </c>
      <c r="F213" s="14"/>
      <c r="G213" s="15">
        <f t="shared" si="12"/>
        <v>6</v>
      </c>
      <c r="H213" s="16"/>
      <c r="I213" s="17" t="e">
        <f>VLOOKUP(A213,[1]Report!$C$2:$D$170,2,FALSE)</f>
        <v>#N/A</v>
      </c>
      <c r="J213" s="17" t="e">
        <f>VLOOKUP(A213,[1]Report!$C$2:$E$170,3,FALSE)</f>
        <v>#N/A</v>
      </c>
      <c r="K213" s="11"/>
      <c r="L213" s="11" t="s">
        <v>893</v>
      </c>
    </row>
    <row r="214" spans="1:12" x14ac:dyDescent="0.3">
      <c r="A214" s="10" t="s">
        <v>894</v>
      </c>
      <c r="B214" s="11" t="s">
        <v>895</v>
      </c>
      <c r="C214" s="11" t="s">
        <v>896</v>
      </c>
      <c r="D214" s="12"/>
      <c r="E214" s="13">
        <v>6</v>
      </c>
      <c r="F214" s="14"/>
      <c r="G214" s="15">
        <f t="shared" si="12"/>
        <v>6</v>
      </c>
      <c r="H214" s="16"/>
      <c r="I214" s="17" t="e">
        <f>VLOOKUP(A214,[1]Report!$C$2:$D$170,2,FALSE)</f>
        <v>#N/A</v>
      </c>
      <c r="J214" s="17" t="e">
        <f>VLOOKUP(A214,[1]Report!$C$2:$E$170,3,FALSE)</f>
        <v>#N/A</v>
      </c>
      <c r="K214" s="11" t="s">
        <v>897</v>
      </c>
      <c r="L214" s="11" t="s">
        <v>898</v>
      </c>
    </row>
    <row r="215" spans="1:12" x14ac:dyDescent="0.3">
      <c r="A215" s="10" t="s">
        <v>899</v>
      </c>
      <c r="B215" s="11" t="s">
        <v>900</v>
      </c>
      <c r="C215" s="11" t="s">
        <v>901</v>
      </c>
      <c r="D215" s="12">
        <v>3486</v>
      </c>
      <c r="E215" s="13">
        <v>6</v>
      </c>
      <c r="F215" s="14"/>
      <c r="G215" s="15">
        <f t="shared" si="12"/>
        <v>6</v>
      </c>
      <c r="H215" s="16"/>
      <c r="I215" s="17" t="e">
        <f>VLOOKUP(A215,[1]Report!$C$2:$D$170,2,FALSE)</f>
        <v>#N/A</v>
      </c>
      <c r="J215" s="17" t="e">
        <f>VLOOKUP(A215,[1]Report!$C$2:$E$170,3,FALSE)</f>
        <v>#N/A</v>
      </c>
      <c r="K215" s="11" t="s">
        <v>902</v>
      </c>
      <c r="L215" s="11" t="s">
        <v>902</v>
      </c>
    </row>
    <row r="216" spans="1:12" ht="50.4" x14ac:dyDescent="0.3">
      <c r="A216" s="10" t="s">
        <v>903</v>
      </c>
      <c r="B216" s="11" t="s">
        <v>567</v>
      </c>
      <c r="C216" s="11" t="s">
        <v>904</v>
      </c>
      <c r="D216" s="12">
        <v>6350</v>
      </c>
      <c r="E216" s="13">
        <v>6</v>
      </c>
      <c r="F216" s="14">
        <f>2+2+2+2</f>
        <v>8</v>
      </c>
      <c r="G216" s="15">
        <f t="shared" si="12"/>
        <v>-2</v>
      </c>
      <c r="H216" s="20" t="s">
        <v>905</v>
      </c>
      <c r="I216" s="17" t="e">
        <f>VLOOKUP(A216,[1]Report!$C$2:$D$170,2,FALSE)</f>
        <v>#N/A</v>
      </c>
      <c r="J216" s="17" t="e">
        <f>VLOOKUP(A216,[1]Report!$C$2:$E$170,3,FALSE)</f>
        <v>#N/A</v>
      </c>
      <c r="K216" s="11"/>
      <c r="L216" s="11" t="s">
        <v>906</v>
      </c>
    </row>
    <row r="217" spans="1:12" x14ac:dyDescent="0.3">
      <c r="A217" s="10" t="s">
        <v>907</v>
      </c>
      <c r="B217" s="11" t="s">
        <v>17</v>
      </c>
      <c r="C217" s="11" t="s">
        <v>908</v>
      </c>
      <c r="D217" s="18" t="s">
        <v>41</v>
      </c>
      <c r="E217" s="18" t="s">
        <v>42</v>
      </c>
      <c r="F217" s="18" t="s">
        <v>42</v>
      </c>
      <c r="G217" s="18" t="s">
        <v>42</v>
      </c>
      <c r="H217" s="19" t="s">
        <v>42</v>
      </c>
      <c r="I217" s="17" t="str">
        <f>VLOOKUP(A217,[1]Report!$C$2:$D$170,2,FALSE)</f>
        <v>Team Manager</v>
      </c>
      <c r="J217" s="17" t="str">
        <f>VLOOKUP(A217,[1]Report!$C$2:$E$170,3,FALSE)</f>
        <v>CRU Boys 2009 Black</v>
      </c>
      <c r="K217" s="11" t="s">
        <v>909</v>
      </c>
      <c r="L217" s="11" t="s">
        <v>910</v>
      </c>
    </row>
    <row r="218" spans="1:12" x14ac:dyDescent="0.3">
      <c r="A218" s="10" t="s">
        <v>911</v>
      </c>
      <c r="B218" s="11" t="s">
        <v>912</v>
      </c>
      <c r="C218" s="11" t="s">
        <v>913</v>
      </c>
      <c r="D218" s="18" t="s">
        <v>41</v>
      </c>
      <c r="E218" s="18" t="s">
        <v>42</v>
      </c>
      <c r="F218" s="18" t="s">
        <v>42</v>
      </c>
      <c r="G218" s="18" t="s">
        <v>42</v>
      </c>
      <c r="H218" s="19" t="s">
        <v>42</v>
      </c>
      <c r="I218" s="17" t="str">
        <f>VLOOKUP(A218,[1]Report!$C$2:$D$170,2,FALSE)</f>
        <v>Board Member</v>
      </c>
      <c r="J218" s="17" t="str">
        <f>VLOOKUP(A218,[1]Report!$C$2:$E$170,3,FALSE)</f>
        <v>Board Member</v>
      </c>
      <c r="K218" s="11"/>
      <c r="L218" s="11" t="s">
        <v>914</v>
      </c>
    </row>
    <row r="219" spans="1:12" x14ac:dyDescent="0.3">
      <c r="A219" s="10" t="s">
        <v>915</v>
      </c>
      <c r="B219" s="11" t="s">
        <v>916</v>
      </c>
      <c r="C219" s="11" t="s">
        <v>917</v>
      </c>
      <c r="D219" s="12"/>
      <c r="E219" s="13">
        <v>6</v>
      </c>
      <c r="F219" s="14"/>
      <c r="G219" s="15">
        <f>+E219-F219</f>
        <v>6</v>
      </c>
      <c r="H219" s="16"/>
      <c r="I219" s="17" t="e">
        <f>VLOOKUP(A219,[1]Report!$C$2:$D$170,2,FALSE)</f>
        <v>#N/A</v>
      </c>
      <c r="J219" s="17" t="e">
        <f>VLOOKUP(A219,[1]Report!$C$2:$E$170,3,FALSE)</f>
        <v>#N/A</v>
      </c>
      <c r="K219" s="11" t="s">
        <v>918</v>
      </c>
      <c r="L219" s="11" t="s">
        <v>919</v>
      </c>
    </row>
    <row r="220" spans="1:12" ht="37.799999999999997" x14ac:dyDescent="0.3">
      <c r="A220" s="10" t="s">
        <v>920</v>
      </c>
      <c r="B220" s="11" t="s">
        <v>921</v>
      </c>
      <c r="C220" s="11" t="s">
        <v>922</v>
      </c>
      <c r="D220" s="12" t="s">
        <v>133</v>
      </c>
      <c r="E220" s="13">
        <v>6</v>
      </c>
      <c r="F220" s="14">
        <f>2+2+2</f>
        <v>6</v>
      </c>
      <c r="G220" s="15">
        <f>+E220-F220</f>
        <v>0</v>
      </c>
      <c r="H220" s="20" t="s">
        <v>923</v>
      </c>
      <c r="I220" s="17" t="e">
        <f>VLOOKUP(A220,[1]Report!$C$2:$D$170,2,FALSE)</f>
        <v>#N/A</v>
      </c>
      <c r="J220" s="17" t="e">
        <f>VLOOKUP(A220,[1]Report!$C$2:$E$170,3,FALSE)</f>
        <v>#N/A</v>
      </c>
      <c r="K220" s="11"/>
      <c r="L220" s="11" t="s">
        <v>924</v>
      </c>
    </row>
  </sheetData>
  <autoFilter ref="A1:L220">
    <sortState ref="A2:L220">
      <sortCondition ref="C2:C220"/>
      <sortCondition ref="B2:B220"/>
    </sortState>
  </autoFilter>
  <pageMargins left="0.2" right="0.2" top="0.25" bottom="0.25" header="0.3" footer="0.3"/>
  <pageSetup orientation="portrait" r:id="rId1"/>
  <headerFooter>
    <oddHeader>&amp;C&amp;"Calibri"&amp;10&amp;K737373INTERNAL&amp;1#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family</vt:lpstr>
    </vt:vector>
  </TitlesOfParts>
  <Company>ESTEE LAUDER COMPANIES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Fabel, Jacquelyn</dc:creator>
  <cp:lastModifiedBy>Fabel, Jacquelyn</cp:lastModifiedBy>
  <cp:lastPrinted>2019-10-28T20:18:38Z</cp:lastPrinted>
  <dcterms:created xsi:type="dcterms:W3CDTF">2019-10-28T20:16:05Z</dcterms:created>
  <dcterms:modified xsi:type="dcterms:W3CDTF">2019-10-28T20:21:25Z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b1f34ead-50a3-4950-8a39-fca3a33c48cb_Enabled">
    <vt:lpwstr>true</vt:lpwstr>
  </property>
  <property fmtid="{D5CDD505-2E9C-101B-9397-08002B2CF9AE}" pid="5" name="MSIP_Label_b1f34ead-50a3-4950-8a39-fca3a33c48cb_SetDate">
    <vt:lpwstr>2019-10-28T20:16:16Z</vt:lpwstr>
  </property>
  <property fmtid="{D5CDD505-2E9C-101B-9397-08002B2CF9AE}" pid="6" name="MSIP_Label_b1f34ead-50a3-4950-8a39-fca3a33c48cb_Method">
    <vt:lpwstr>Standard</vt:lpwstr>
  </property>
  <property fmtid="{D5CDD505-2E9C-101B-9397-08002B2CF9AE}" pid="7" name="MSIP_Label_b1f34ead-50a3-4950-8a39-fca3a33c48cb_Name">
    <vt:lpwstr>Confidential</vt:lpwstr>
  </property>
  <property fmtid="{D5CDD505-2E9C-101B-9397-08002B2CF9AE}" pid="8" name="MSIP_Label_b1f34ead-50a3-4950-8a39-fca3a33c48cb_SiteId">
    <vt:lpwstr>0c5638da-d686-4d6a-8df4-e0552c70cb17</vt:lpwstr>
  </property>
  <property fmtid="{D5CDD505-2E9C-101B-9397-08002B2CF9AE}" pid="9" name="MSIP_Label_b1f34ead-50a3-4950-8a39-fca3a33c48cb_ActionId">
    <vt:lpwstr>8d9d1a88-45ab-488e-8100-0000376ae568</vt:lpwstr>
  </property>
  <property fmtid="{D5CDD505-2E9C-101B-9397-08002B2CF9AE}" pid="10" name="MSIP_Label_b1f34ead-50a3-4950-8a39-fca3a33c48cb_ContentBits">
    <vt:lpwstr>1</vt:lpwstr>
  </property>
</Properties>
</file>